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0" yWindow="0" windowWidth="19440" windowHeight="11760" firstSheet="1" activeTab="1"/>
  </bookViews>
  <sheets>
    <sheet name="Приложение 9 " sheetId="17" r:id="rId1"/>
    <sheet name="Приложение 10 (2022)" sheetId="28" r:id="rId2"/>
    <sheet name="Приложение 11 " sheetId="26" r:id="rId3"/>
    <sheet name="Приложение 12" sheetId="25" r:id="rId4"/>
    <sheet name="Пояснительные записки" sheetId="27" r:id="rId5"/>
    <sheet name="Лист1" sheetId="29" r:id="rId6"/>
    <sheet name="Лист2" sheetId="30" r:id="rId7"/>
  </sheets>
  <definedNames>
    <definedName name="_GoBack" localSheetId="4">'Пояснительные записки'!$A$822</definedName>
    <definedName name="_Hlk167707" localSheetId="4">'Пояснительные записки'!$A$426</definedName>
    <definedName name="_Hlk39750466" localSheetId="4">'Пояснительные записки'!$A$553</definedName>
    <definedName name="_Hlk89043086" localSheetId="4">'Пояснительные записки'!$A$554</definedName>
    <definedName name="_Toc385247195" localSheetId="4">'Пояснительные записки'!$A$828</definedName>
    <definedName name="_Toc385247196" localSheetId="4">'Пояснительные записки'!$A$916</definedName>
    <definedName name="_Toc385247197" localSheetId="4">'Пояснительные записки'!$A$1021</definedName>
    <definedName name="_Toc385247198" localSheetId="4">'Пояснительные записки'!$A$1055</definedName>
    <definedName name="_xlnm.Print_Area" localSheetId="1">'Приложение 10 (2022)'!$A$1:$J$322</definedName>
    <definedName name="_xlnm.Print_Area" localSheetId="2">'Приложение 11 '!$A$1:$Q$922</definedName>
    <definedName name="_xlnm.Print_Area" localSheetId="3">'Приложение 12'!$A$1:$G$1566</definedName>
    <definedName name="_xlnm.Print_Area" localSheetId="0">'Приложение 9 '!$A$1:$D$430</definedName>
  </definedNames>
  <calcPr calcId="124519" iterateDelta="1E-4"/>
</workbook>
</file>

<file path=xl/calcChain.xml><?xml version="1.0" encoding="utf-8"?>
<calcChain xmlns="http://schemas.openxmlformats.org/spreadsheetml/2006/main">
  <c r="I248" i="28"/>
  <c r="I217"/>
  <c r="M701" i="26"/>
  <c r="M702"/>
  <c r="M703"/>
  <c r="M704"/>
  <c r="M705"/>
  <c r="M725"/>
  <c r="M726"/>
  <c r="M732"/>
  <c r="M645"/>
  <c r="M646"/>
  <c r="I295"/>
  <c r="I290"/>
  <c r="H290"/>
  <c r="G290"/>
  <c r="I288"/>
  <c r="I287"/>
  <c r="H287"/>
  <c r="G287"/>
  <c r="H255"/>
  <c r="I255"/>
  <c r="I254"/>
  <c r="I253"/>
  <c r="I251"/>
  <c r="O17" i="29" l="1"/>
  <c r="I216" i="28"/>
  <c r="I214"/>
  <c r="I215"/>
  <c r="I212"/>
  <c r="I213"/>
  <c r="I211"/>
  <c r="L592" i="26" l="1"/>
  <c r="M592"/>
  <c r="J592"/>
  <c r="F592"/>
  <c r="I592"/>
  <c r="H592"/>
  <c r="L589"/>
  <c r="M589"/>
  <c r="H589"/>
  <c r="I30" i="28" l="1"/>
  <c r="F146" i="26"/>
  <c r="E1542" i="25" l="1"/>
  <c r="F1542"/>
  <c r="D1542"/>
  <c r="E1519"/>
  <c r="F1519"/>
  <c r="D1519"/>
  <c r="E1514"/>
  <c r="F1514"/>
  <c r="D1514"/>
  <c r="E1506"/>
  <c r="E1507"/>
  <c r="E1505"/>
  <c r="F1507"/>
  <c r="F1506"/>
  <c r="F1505"/>
  <c r="D1506"/>
  <c r="E1500"/>
  <c r="F1500"/>
  <c r="D1500"/>
  <c r="E1493"/>
  <c r="F1493"/>
  <c r="D1493"/>
  <c r="E1486"/>
  <c r="F1486"/>
  <c r="D1486"/>
  <c r="E1479"/>
  <c r="E1478"/>
  <c r="F1479"/>
  <c r="F1478"/>
  <c r="D1479"/>
  <c r="D1478"/>
  <c r="E1465"/>
  <c r="F1465"/>
  <c r="D1465"/>
  <c r="E1451"/>
  <c r="F1451"/>
  <c r="D1451"/>
  <c r="E1437"/>
  <c r="F1437"/>
  <c r="D1437"/>
  <c r="E1422"/>
  <c r="F1422"/>
  <c r="D1422"/>
  <c r="E1415"/>
  <c r="F1415"/>
  <c r="D1415"/>
  <c r="E1408"/>
  <c r="F1408"/>
  <c r="D1408"/>
  <c r="L735" i="26"/>
  <c r="F1261" i="25" s="1"/>
  <c r="L736" i="26"/>
  <c r="H735"/>
  <c r="D1261" i="25" s="1"/>
  <c r="H736" i="26"/>
  <c r="D1360" i="25"/>
  <c r="D1367"/>
  <c r="D1364" s="1"/>
  <c r="G1370"/>
  <c r="G1369"/>
  <c r="G1368"/>
  <c r="G1366"/>
  <c r="G1365"/>
  <c r="E1346"/>
  <c r="E1339" s="1"/>
  <c r="F1346"/>
  <c r="F1339" s="1"/>
  <c r="D1346"/>
  <c r="D1339" s="1"/>
  <c r="G1349"/>
  <c r="G1348"/>
  <c r="G1347"/>
  <c r="G1345"/>
  <c r="G1344"/>
  <c r="F1343"/>
  <c r="D1343"/>
  <c r="F1324"/>
  <c r="F1322" s="1"/>
  <c r="D1324"/>
  <c r="D1317" s="1"/>
  <c r="G1328"/>
  <c r="G1327"/>
  <c r="G1326"/>
  <c r="G1325"/>
  <c r="G1323"/>
  <c r="F1311"/>
  <c r="F1304" s="1"/>
  <c r="D1311"/>
  <c r="D1304" s="1"/>
  <c r="G1314"/>
  <c r="G1313"/>
  <c r="G1312"/>
  <c r="G1310"/>
  <c r="G1309"/>
  <c r="F1308"/>
  <c r="E1246"/>
  <c r="F1246"/>
  <c r="E1249"/>
  <c r="F1249"/>
  <c r="E1250"/>
  <c r="F1250"/>
  <c r="E1251"/>
  <c r="F1251"/>
  <c r="D1251"/>
  <c r="D1250"/>
  <c r="D1249"/>
  <c r="D1246"/>
  <c r="F1282"/>
  <c r="E1282" s="1"/>
  <c r="D1282"/>
  <c r="D1280" s="1"/>
  <c r="F1275"/>
  <c r="E1275" s="1"/>
  <c r="D1275"/>
  <c r="F1268"/>
  <c r="E1268" s="1"/>
  <c r="D1268"/>
  <c r="D1266" s="1"/>
  <c r="F1255"/>
  <c r="E1255" s="1"/>
  <c r="D1255"/>
  <c r="D1248" s="1"/>
  <c r="G1286"/>
  <c r="G1285"/>
  <c r="G1284"/>
  <c r="G1283"/>
  <c r="G1281"/>
  <c r="G1279"/>
  <c r="G1278"/>
  <c r="G1277"/>
  <c r="F1276"/>
  <c r="E1276"/>
  <c r="G1276" s="1"/>
  <c r="G1274"/>
  <c r="D1273"/>
  <c r="G1272"/>
  <c r="G1271"/>
  <c r="G1270"/>
  <c r="F1269"/>
  <c r="E1269"/>
  <c r="G1269" s="1"/>
  <c r="G1267"/>
  <c r="G1265"/>
  <c r="G1264"/>
  <c r="G1263"/>
  <c r="F1262"/>
  <c r="E1262"/>
  <c r="G1262" s="1"/>
  <c r="G1260"/>
  <c r="G1258"/>
  <c r="G1257"/>
  <c r="G1256"/>
  <c r="F1254"/>
  <c r="E1254"/>
  <c r="G1254" s="1"/>
  <c r="G1253"/>
  <c r="E1232"/>
  <c r="F1232"/>
  <c r="E1235"/>
  <c r="F1235"/>
  <c r="E1236"/>
  <c r="F1236"/>
  <c r="E1237"/>
  <c r="F1237"/>
  <c r="D1237"/>
  <c r="D1236"/>
  <c r="D1235"/>
  <c r="D1232"/>
  <c r="F1241"/>
  <c r="E1241" s="1"/>
  <c r="E1234" s="1"/>
  <c r="F1240"/>
  <c r="F1233" s="1"/>
  <c r="D1241"/>
  <c r="D1234" s="1"/>
  <c r="D1240"/>
  <c r="D1233" s="1"/>
  <c r="G1244"/>
  <c r="G1243"/>
  <c r="G1242"/>
  <c r="G1239"/>
  <c r="E1183"/>
  <c r="F1183"/>
  <c r="E1184"/>
  <c r="F1184"/>
  <c r="E1186"/>
  <c r="F1186"/>
  <c r="E1187"/>
  <c r="F1187"/>
  <c r="E1188"/>
  <c r="F1188"/>
  <c r="D1188"/>
  <c r="D1187"/>
  <c r="D1186"/>
  <c r="D1184"/>
  <c r="D1183"/>
  <c r="F1192"/>
  <c r="E1192" s="1"/>
  <c r="D1192"/>
  <c r="D1185" s="1"/>
  <c r="G1195"/>
  <c r="G1194"/>
  <c r="G1193"/>
  <c r="G1191"/>
  <c r="G1190"/>
  <c r="E1174"/>
  <c r="F1174"/>
  <c r="E1173"/>
  <c r="F1173"/>
  <c r="E1172"/>
  <c r="F1172"/>
  <c r="E1170"/>
  <c r="F1170"/>
  <c r="E1169"/>
  <c r="F1169"/>
  <c r="D1174"/>
  <c r="D1173"/>
  <c r="D1172"/>
  <c r="D1170"/>
  <c r="D1169"/>
  <c r="F1178"/>
  <c r="F1171" s="1"/>
  <c r="D1178"/>
  <c r="D1171" s="1"/>
  <c r="G1181"/>
  <c r="G1180"/>
  <c r="G1179"/>
  <c r="G1177"/>
  <c r="G1176"/>
  <c r="E1118"/>
  <c r="F1118"/>
  <c r="E1117"/>
  <c r="F1117"/>
  <c r="E1116"/>
  <c r="F1116"/>
  <c r="E1114"/>
  <c r="F1114"/>
  <c r="E1113"/>
  <c r="F1113"/>
  <c r="D1118"/>
  <c r="D1117"/>
  <c r="D1116"/>
  <c r="D1114"/>
  <c r="D1113"/>
  <c r="F1129"/>
  <c r="F1126" s="1"/>
  <c r="D1129"/>
  <c r="D1126" s="1"/>
  <c r="F1122"/>
  <c r="D1122"/>
  <c r="D1119" s="1"/>
  <c r="G1132"/>
  <c r="G1131"/>
  <c r="G1130"/>
  <c r="G1128"/>
  <c r="G1127"/>
  <c r="G1125"/>
  <c r="G1124"/>
  <c r="G1123"/>
  <c r="G1121"/>
  <c r="G1120"/>
  <c r="F1119"/>
  <c r="E1090"/>
  <c r="F1090"/>
  <c r="E1089"/>
  <c r="F1089"/>
  <c r="E1088"/>
  <c r="F1088"/>
  <c r="E1086"/>
  <c r="F1086"/>
  <c r="E1085"/>
  <c r="F1085"/>
  <c r="D1090"/>
  <c r="D1089"/>
  <c r="D1088"/>
  <c r="D1086"/>
  <c r="D1085"/>
  <c r="F1101"/>
  <c r="E1101" s="1"/>
  <c r="E1098" s="1"/>
  <c r="D1101"/>
  <c r="D1098" s="1"/>
  <c r="F1094"/>
  <c r="F1091" s="1"/>
  <c r="D1094"/>
  <c r="G1104"/>
  <c r="G1103"/>
  <c r="G1102"/>
  <c r="G1100"/>
  <c r="G1099"/>
  <c r="G1097"/>
  <c r="G1096"/>
  <c r="G1095"/>
  <c r="G1093"/>
  <c r="G1092"/>
  <c r="E1062"/>
  <c r="F1062"/>
  <c r="E1061"/>
  <c r="F1061"/>
  <c r="E1060"/>
  <c r="F1060"/>
  <c r="E1058"/>
  <c r="F1058"/>
  <c r="E1057"/>
  <c r="F1057"/>
  <c r="D1062"/>
  <c r="D1061"/>
  <c r="D1060"/>
  <c r="D1058"/>
  <c r="D1057"/>
  <c r="F1073"/>
  <c r="E1073" s="1"/>
  <c r="E1070" s="1"/>
  <c r="D1073"/>
  <c r="D1070" s="1"/>
  <c r="F1066"/>
  <c r="F1063" s="1"/>
  <c r="D1066"/>
  <c r="D1063" s="1"/>
  <c r="G1076"/>
  <c r="G1075"/>
  <c r="G1074"/>
  <c r="G1072"/>
  <c r="G1071"/>
  <c r="G1069"/>
  <c r="G1068"/>
  <c r="G1067"/>
  <c r="G1065"/>
  <c r="G1064"/>
  <c r="F1038"/>
  <c r="E1038" s="1"/>
  <c r="F1037"/>
  <c r="E1037" s="1"/>
  <c r="D1038"/>
  <c r="D1037"/>
  <c r="F1031"/>
  <c r="E1031" s="1"/>
  <c r="F1030"/>
  <c r="E1030" s="1"/>
  <c r="D1031"/>
  <c r="D1030"/>
  <c r="F1017"/>
  <c r="E1017" s="1"/>
  <c r="F1016"/>
  <c r="E1016" s="1"/>
  <c r="D1017"/>
  <c r="D1016"/>
  <c r="F1003"/>
  <c r="E1003" s="1"/>
  <c r="F1002"/>
  <c r="E1002" s="1"/>
  <c r="D1003"/>
  <c r="D1002"/>
  <c r="F996"/>
  <c r="E996" s="1"/>
  <c r="D996"/>
  <c r="F989"/>
  <c r="E989" s="1"/>
  <c r="F988"/>
  <c r="E988" s="1"/>
  <c r="D989"/>
  <c r="D988"/>
  <c r="F975"/>
  <c r="E975" s="1"/>
  <c r="F974"/>
  <c r="E974" s="1"/>
  <c r="D975"/>
  <c r="D974"/>
  <c r="F968"/>
  <c r="E968" s="1"/>
  <c r="D968"/>
  <c r="F961"/>
  <c r="F960"/>
  <c r="E960" s="1"/>
  <c r="D961"/>
  <c r="D960"/>
  <c r="F933"/>
  <c r="E933" s="1"/>
  <c r="D933"/>
  <c r="E901"/>
  <c r="F901"/>
  <c r="E900"/>
  <c r="F900"/>
  <c r="E899"/>
  <c r="F899"/>
  <c r="E898"/>
  <c r="F898"/>
  <c r="E896"/>
  <c r="F896"/>
  <c r="D901"/>
  <c r="D900"/>
  <c r="D899"/>
  <c r="D898"/>
  <c r="D896"/>
  <c r="F904"/>
  <c r="E904" s="1"/>
  <c r="D904"/>
  <c r="D902" s="1"/>
  <c r="G908"/>
  <c r="G907"/>
  <c r="G906"/>
  <c r="G905"/>
  <c r="G903"/>
  <c r="D884"/>
  <c r="F859"/>
  <c r="F858"/>
  <c r="F857"/>
  <c r="F855"/>
  <c r="F854"/>
  <c r="D859"/>
  <c r="D858"/>
  <c r="D857"/>
  <c r="D855"/>
  <c r="D854"/>
  <c r="F870"/>
  <c r="E870" s="1"/>
  <c r="E867" s="1"/>
  <c r="D870"/>
  <c r="D867" s="1"/>
  <c r="F863"/>
  <c r="E863" s="1"/>
  <c r="E860" s="1"/>
  <c r="D863"/>
  <c r="D860" s="1"/>
  <c r="G873"/>
  <c r="G872"/>
  <c r="G871"/>
  <c r="G869"/>
  <c r="G868"/>
  <c r="G866"/>
  <c r="G865"/>
  <c r="G864"/>
  <c r="G862"/>
  <c r="G861"/>
  <c r="D828"/>
  <c r="D827"/>
  <c r="D793"/>
  <c r="D786"/>
  <c r="D772"/>
  <c r="D765"/>
  <c r="D723"/>
  <c r="D722"/>
  <c r="D709"/>
  <c r="D695"/>
  <c r="D694"/>
  <c r="D681"/>
  <c r="D674"/>
  <c r="D632"/>
  <c r="D646"/>
  <c r="D639"/>
  <c r="D631"/>
  <c r="D618"/>
  <c r="D604"/>
  <c r="D596"/>
  <c r="E591"/>
  <c r="E592"/>
  <c r="E593"/>
  <c r="D590"/>
  <c r="D589"/>
  <c r="D588"/>
  <c r="E582"/>
  <c r="E584"/>
  <c r="E585"/>
  <c r="E586"/>
  <c r="E581"/>
  <c r="D583"/>
  <c r="D562"/>
  <c r="E549"/>
  <c r="E550"/>
  <c r="E551"/>
  <c r="D548"/>
  <c r="D547"/>
  <c r="D546"/>
  <c r="E542"/>
  <c r="E543"/>
  <c r="E544"/>
  <c r="E539"/>
  <c r="D541"/>
  <c r="D540"/>
  <c r="E519"/>
  <c r="E521"/>
  <c r="E522"/>
  <c r="E523"/>
  <c r="E518"/>
  <c r="D520"/>
  <c r="E421"/>
  <c r="E423"/>
  <c r="E424"/>
  <c r="E425"/>
  <c r="E420"/>
  <c r="D422"/>
  <c r="E395"/>
  <c r="E396"/>
  <c r="E397"/>
  <c r="D394"/>
  <c r="D393"/>
  <c r="D351"/>
  <c r="D345"/>
  <c r="D317"/>
  <c r="D310"/>
  <c r="D226"/>
  <c r="D225"/>
  <c r="E1261" l="1"/>
  <c r="E1247" s="1"/>
  <c r="F1247"/>
  <c r="D1247"/>
  <c r="D1259"/>
  <c r="D1308"/>
  <c r="D1322"/>
  <c r="E1343"/>
  <c r="G1343" s="1"/>
  <c r="F1248"/>
  <c r="G1268"/>
  <c r="E1324"/>
  <c r="G1346"/>
  <c r="F1317"/>
  <c r="F1273"/>
  <c r="E1311"/>
  <c r="E1248"/>
  <c r="G1282"/>
  <c r="E1280"/>
  <c r="D1252"/>
  <c r="G1280"/>
  <c r="F1280"/>
  <c r="G1275"/>
  <c r="G1261"/>
  <c r="G1255"/>
  <c r="F1266"/>
  <c r="E1273"/>
  <c r="G1273" s="1"/>
  <c r="F1070"/>
  <c r="F1259"/>
  <c r="D1087"/>
  <c r="F1252"/>
  <c r="E1266"/>
  <c r="G1266" s="1"/>
  <c r="E1259"/>
  <c r="G1259" s="1"/>
  <c r="E1240"/>
  <c r="E1233" s="1"/>
  <c r="F1234"/>
  <c r="E1252"/>
  <c r="D1189"/>
  <c r="F1238"/>
  <c r="G1241"/>
  <c r="D1238"/>
  <c r="G1192"/>
  <c r="E1189"/>
  <c r="E1185"/>
  <c r="D1175"/>
  <c r="F1189"/>
  <c r="F1175"/>
  <c r="E1178"/>
  <c r="E1175" s="1"/>
  <c r="F1185"/>
  <c r="F1115"/>
  <c r="E1122"/>
  <c r="E1119" s="1"/>
  <c r="G1119" s="1"/>
  <c r="D1115"/>
  <c r="E1129"/>
  <c r="E1126" s="1"/>
  <c r="G1126" s="1"/>
  <c r="D1091"/>
  <c r="F1098"/>
  <c r="E1094"/>
  <c r="E1087" s="1"/>
  <c r="F1087"/>
  <c r="G1101"/>
  <c r="G1098"/>
  <c r="E1066"/>
  <c r="E1059" s="1"/>
  <c r="F867"/>
  <c r="D1059"/>
  <c r="F1059"/>
  <c r="G1073"/>
  <c r="G1070"/>
  <c r="F860"/>
  <c r="F856" s="1"/>
  <c r="E856" s="1"/>
  <c r="F902"/>
  <c r="F897"/>
  <c r="E902"/>
  <c r="G902" s="1"/>
  <c r="E897"/>
  <c r="D897"/>
  <c r="G904"/>
  <c r="D856"/>
  <c r="G867"/>
  <c r="G870"/>
  <c r="G863"/>
  <c r="G860"/>
  <c r="E1317" l="1"/>
  <c r="E1322"/>
  <c r="G1322" s="1"/>
  <c r="G1324"/>
  <c r="E1304"/>
  <c r="E1308"/>
  <c r="G1308" s="1"/>
  <c r="G1311"/>
  <c r="G1252"/>
  <c r="G1189"/>
  <c r="G1066"/>
  <c r="G1240"/>
  <c r="E1091"/>
  <c r="G1091" s="1"/>
  <c r="G1175"/>
  <c r="G1129"/>
  <c r="G1122"/>
  <c r="E1238"/>
  <c r="G1238" s="1"/>
  <c r="E1171"/>
  <c r="G1094"/>
  <c r="G1178"/>
  <c r="E1115"/>
  <c r="E1063"/>
  <c r="G1063" s="1"/>
  <c r="I275" i="28" l="1"/>
  <c r="I276"/>
  <c r="I277"/>
  <c r="I262"/>
  <c r="I243"/>
  <c r="I230" l="1"/>
  <c r="I193" l="1"/>
  <c r="I167"/>
  <c r="I165"/>
  <c r="I159"/>
  <c r="I158"/>
  <c r="I157"/>
  <c r="I156"/>
  <c r="I108"/>
  <c r="I109"/>
  <c r="E353" i="25" l="1"/>
  <c r="E354"/>
  <c r="E355"/>
  <c r="E350"/>
  <c r="E336" s="1"/>
  <c r="E329" s="1"/>
  <c r="E344"/>
  <c r="E346"/>
  <c r="E347"/>
  <c r="E348"/>
  <c r="E341" s="1"/>
  <c r="E334" s="1"/>
  <c r="E343"/>
  <c r="E322"/>
  <c r="E316"/>
  <c r="E318"/>
  <c r="E319"/>
  <c r="E320"/>
  <c r="E315"/>
  <c r="E309"/>
  <c r="E311"/>
  <c r="E312"/>
  <c r="E313"/>
  <c r="E308"/>
  <c r="E340" l="1"/>
  <c r="E333" s="1"/>
  <c r="E339"/>
  <c r="E332" s="1"/>
  <c r="E289"/>
  <c r="E290"/>
  <c r="E291"/>
  <c r="E292"/>
  <c r="E287"/>
  <c r="E282"/>
  <c r="E283"/>
  <c r="E284"/>
  <c r="E285"/>
  <c r="E280"/>
  <c r="E275"/>
  <c r="E276"/>
  <c r="E277"/>
  <c r="E278"/>
  <c r="E273"/>
  <c r="E261"/>
  <c r="E262"/>
  <c r="E263"/>
  <c r="E264"/>
  <c r="E259"/>
  <c r="E246"/>
  <c r="E248"/>
  <c r="E249"/>
  <c r="E250"/>
  <c r="E245"/>
  <c r="E239"/>
  <c r="E241"/>
  <c r="E242"/>
  <c r="E243"/>
  <c r="E238"/>
  <c r="E212"/>
  <c r="E213"/>
  <c r="E214"/>
  <c r="E215"/>
  <c r="E210"/>
  <c r="E206"/>
  <c r="E207"/>
  <c r="E208"/>
  <c r="E203"/>
  <c r="E198"/>
  <c r="E199"/>
  <c r="E200"/>
  <c r="E201"/>
  <c r="E196"/>
  <c r="E190"/>
  <c r="E192"/>
  <c r="E193"/>
  <c r="E194"/>
  <c r="E189"/>
  <c r="E183"/>
  <c r="E185"/>
  <c r="E186"/>
  <c r="E187"/>
  <c r="E182"/>
  <c r="E155"/>
  <c r="E157"/>
  <c r="E158"/>
  <c r="E159"/>
  <c r="E154"/>
  <c r="E141"/>
  <c r="E142"/>
  <c r="E143"/>
  <c r="E144"/>
  <c r="E145"/>
  <c r="E134"/>
  <c r="E135"/>
  <c r="E136"/>
  <c r="E137"/>
  <c r="E138"/>
  <c r="E133"/>
  <c r="E129"/>
  <c r="E130"/>
  <c r="E131"/>
  <c r="E120"/>
  <c r="E121"/>
  <c r="E122"/>
  <c r="E123"/>
  <c r="E124"/>
  <c r="E93"/>
  <c r="E94"/>
  <c r="E95"/>
  <c r="E96"/>
  <c r="E91"/>
  <c r="E86"/>
  <c r="E87"/>
  <c r="E88"/>
  <c r="E89"/>
  <c r="E84"/>
  <c r="E80"/>
  <c r="E81"/>
  <c r="E82"/>
  <c r="E77"/>
  <c r="E72"/>
  <c r="E73"/>
  <c r="E74"/>
  <c r="E75"/>
  <c r="E70"/>
  <c r="E66"/>
  <c r="E67"/>
  <c r="E68"/>
  <c r="E63"/>
  <c r="E51"/>
  <c r="E52"/>
  <c r="E53"/>
  <c r="E54"/>
  <c r="E49"/>
  <c r="E44"/>
  <c r="E45"/>
  <c r="E46"/>
  <c r="E47"/>
  <c r="E42"/>
  <c r="E37"/>
  <c r="E38"/>
  <c r="E39"/>
  <c r="E40"/>
  <c r="E35"/>
  <c r="E31"/>
  <c r="E32"/>
  <c r="E33"/>
  <c r="E28"/>
  <c r="Q251" i="26"/>
  <c r="I80" i="28"/>
  <c r="I81"/>
  <c r="I56" l="1"/>
  <c r="I55"/>
  <c r="I54"/>
  <c r="I37"/>
  <c r="L566" i="26" l="1"/>
  <c r="H566"/>
  <c r="I566"/>
  <c r="Q565" l="1"/>
  <c r="P565"/>
  <c r="J565"/>
  <c r="F565"/>
  <c r="Q572"/>
  <c r="P572"/>
  <c r="J572"/>
  <c r="F572"/>
  <c r="G614"/>
  <c r="H614"/>
  <c r="I614"/>
  <c r="J614"/>
  <c r="K614"/>
  <c r="L614"/>
  <c r="M614"/>
  <c r="J616"/>
  <c r="F616"/>
  <c r="N616" s="1"/>
  <c r="J615"/>
  <c r="F615"/>
  <c r="F614" s="1"/>
  <c r="N614" s="1"/>
  <c r="J618"/>
  <c r="F618"/>
  <c r="N618" s="1"/>
  <c r="J617"/>
  <c r="F617"/>
  <c r="J623"/>
  <c r="F623"/>
  <c r="N623" s="1"/>
  <c r="J622"/>
  <c r="F622"/>
  <c r="J620"/>
  <c r="F620"/>
  <c r="N620" s="1"/>
  <c r="J619"/>
  <c r="F619"/>
  <c r="Q624"/>
  <c r="P624"/>
  <c r="J624"/>
  <c r="F624"/>
  <c r="Q623"/>
  <c r="P623"/>
  <c r="Q622"/>
  <c r="P622"/>
  <c r="N622"/>
  <c r="Q621"/>
  <c r="P621"/>
  <c r="J621"/>
  <c r="F621"/>
  <c r="Q620"/>
  <c r="P620"/>
  <c r="Q619"/>
  <c r="P619"/>
  <c r="N619"/>
  <c r="Q618"/>
  <c r="P618"/>
  <c r="Q617"/>
  <c r="P617"/>
  <c r="N617"/>
  <c r="Q616"/>
  <c r="P616"/>
  <c r="Q615"/>
  <c r="P615"/>
  <c r="N615"/>
  <c r="Q614"/>
  <c r="P614"/>
  <c r="Q571"/>
  <c r="P571"/>
  <c r="J571"/>
  <c r="N571" s="1"/>
  <c r="F571"/>
  <c r="Q612"/>
  <c r="P612"/>
  <c r="J612"/>
  <c r="F612"/>
  <c r="Q611"/>
  <c r="P611"/>
  <c r="J611"/>
  <c r="F611"/>
  <c r="Q610"/>
  <c r="P610"/>
  <c r="J610"/>
  <c r="F610"/>
  <c r="Q609"/>
  <c r="P609"/>
  <c r="J609"/>
  <c r="F609"/>
  <c r="Q608"/>
  <c r="P608"/>
  <c r="J608"/>
  <c r="F608"/>
  <c r="J613"/>
  <c r="F613"/>
  <c r="P613"/>
  <c r="Q613"/>
  <c r="Q564"/>
  <c r="P564"/>
  <c r="J564"/>
  <c r="N564" s="1"/>
  <c r="F564"/>
  <c r="Q570"/>
  <c r="N570"/>
  <c r="Q563"/>
  <c r="J563"/>
  <c r="F563"/>
  <c r="N563" s="1"/>
  <c r="Q562"/>
  <c r="N562"/>
  <c r="Q561"/>
  <c r="P561"/>
  <c r="J561"/>
  <c r="F561"/>
  <c r="Q597"/>
  <c r="N597"/>
  <c r="Q596"/>
  <c r="P596"/>
  <c r="J596"/>
  <c r="F596"/>
  <c r="Q595"/>
  <c r="J595"/>
  <c r="F595"/>
  <c r="Q607"/>
  <c r="P607"/>
  <c r="M605"/>
  <c r="L605"/>
  <c r="I605"/>
  <c r="H605"/>
  <c r="M604"/>
  <c r="L604"/>
  <c r="I604"/>
  <c r="H604"/>
  <c r="F607"/>
  <c r="J607"/>
  <c r="Q606"/>
  <c r="J606"/>
  <c r="F606"/>
  <c r="F605" s="1"/>
  <c r="F604" s="1"/>
  <c r="Q598"/>
  <c r="N598"/>
  <c r="Q594"/>
  <c r="N594"/>
  <c r="Q593"/>
  <c r="P593"/>
  <c r="J593"/>
  <c r="F593"/>
  <c r="J599"/>
  <c r="F599"/>
  <c r="Q560"/>
  <c r="P560"/>
  <c r="J560"/>
  <c r="F560"/>
  <c r="Q559"/>
  <c r="N559"/>
  <c r="Q569"/>
  <c r="P569"/>
  <c r="J569"/>
  <c r="F569"/>
  <c r="Q568"/>
  <c r="P568"/>
  <c r="J568"/>
  <c r="F568"/>
  <c r="P567"/>
  <c r="N567"/>
  <c r="H574"/>
  <c r="I574"/>
  <c r="L574"/>
  <c r="M574"/>
  <c r="Q577"/>
  <c r="P577"/>
  <c r="J577"/>
  <c r="N577" s="1"/>
  <c r="F577"/>
  <c r="Q576"/>
  <c r="P576"/>
  <c r="J576"/>
  <c r="N576" s="1"/>
  <c r="F576"/>
  <c r="F574" s="1"/>
  <c r="Q589"/>
  <c r="Q590"/>
  <c r="J589"/>
  <c r="F589"/>
  <c r="F590"/>
  <c r="Q580"/>
  <c r="P580"/>
  <c r="J580"/>
  <c r="F580"/>
  <c r="Q579"/>
  <c r="N579"/>
  <c r="N583"/>
  <c r="P583"/>
  <c r="F584"/>
  <c r="J584"/>
  <c r="N584" s="1"/>
  <c r="P584"/>
  <c r="Q584"/>
  <c r="Q588"/>
  <c r="M586"/>
  <c r="L586"/>
  <c r="I586"/>
  <c r="I585" s="1"/>
  <c r="H586"/>
  <c r="M585"/>
  <c r="L585"/>
  <c r="F967" i="25" s="1"/>
  <c r="E967" s="1"/>
  <c r="H585" i="26"/>
  <c r="D967" i="25" s="1"/>
  <c r="J588" i="26"/>
  <c r="J586" s="1"/>
  <c r="F588"/>
  <c r="F586" s="1"/>
  <c r="F585" s="1"/>
  <c r="N607" l="1"/>
  <c r="N595"/>
  <c r="N596"/>
  <c r="N608"/>
  <c r="N610"/>
  <c r="N572"/>
  <c r="N565"/>
  <c r="N568"/>
  <c r="N569"/>
  <c r="J605"/>
  <c r="N561"/>
  <c r="N621"/>
  <c r="N624"/>
  <c r="N609"/>
  <c r="N611"/>
  <c r="N560"/>
  <c r="N593"/>
  <c r="N612"/>
  <c r="N605"/>
  <c r="J604"/>
  <c r="N604" s="1"/>
  <c r="N580"/>
  <c r="Q604"/>
  <c r="Q605"/>
  <c r="J574"/>
  <c r="P604"/>
  <c r="P605"/>
  <c r="N606"/>
  <c r="Q585"/>
  <c r="N586"/>
  <c r="J585"/>
  <c r="N585" s="1"/>
  <c r="P585"/>
  <c r="P586"/>
  <c r="Q586"/>
  <c r="P575" l="1"/>
  <c r="N575"/>
  <c r="H582"/>
  <c r="H581" s="1"/>
  <c r="I582"/>
  <c r="I581" s="1"/>
  <c r="E961" i="25" s="1"/>
  <c r="J582" i="26"/>
  <c r="J581" s="1"/>
  <c r="L582"/>
  <c r="M582"/>
  <c r="M581" s="1"/>
  <c r="F582"/>
  <c r="F581" s="1"/>
  <c r="F884" i="25"/>
  <c r="E884" s="1"/>
  <c r="M514" i="26"/>
  <c r="M513" s="1"/>
  <c r="L513"/>
  <c r="H513"/>
  <c r="Q517"/>
  <c r="N517"/>
  <c r="P521"/>
  <c r="N521"/>
  <c r="Q519"/>
  <c r="N519"/>
  <c r="Q516"/>
  <c r="N516"/>
  <c r="Q515"/>
  <c r="N515"/>
  <c r="Q525"/>
  <c r="N525"/>
  <c r="Q524"/>
  <c r="N524"/>
  <c r="F828" i="25"/>
  <c r="E828" s="1"/>
  <c r="F827"/>
  <c r="E827" s="1"/>
  <c r="F793"/>
  <c r="E793" s="1"/>
  <c r="F786"/>
  <c r="E786" s="1"/>
  <c r="F772"/>
  <c r="E772" s="1"/>
  <c r="F765"/>
  <c r="E765" s="1"/>
  <c r="D758"/>
  <c r="G482" i="26"/>
  <c r="K482"/>
  <c r="M483"/>
  <c r="M482" s="1"/>
  <c r="L483"/>
  <c r="L482" s="1"/>
  <c r="I483"/>
  <c r="I482" s="1"/>
  <c r="H483"/>
  <c r="H482" s="1"/>
  <c r="M476"/>
  <c r="M475" s="1"/>
  <c r="L476"/>
  <c r="L475" s="1"/>
  <c r="H476"/>
  <c r="I476"/>
  <c r="I475"/>
  <c r="Q488"/>
  <c r="P488"/>
  <c r="J488"/>
  <c r="F488"/>
  <c r="F483" s="1"/>
  <c r="Q487"/>
  <c r="N487"/>
  <c r="Q486"/>
  <c r="N486"/>
  <c r="Q485"/>
  <c r="N485"/>
  <c r="Q484"/>
  <c r="N484"/>
  <c r="Q481"/>
  <c r="P481"/>
  <c r="J481"/>
  <c r="F481"/>
  <c r="F476" s="1"/>
  <c r="Q480"/>
  <c r="N480"/>
  <c r="Q479"/>
  <c r="N479"/>
  <c r="Q478"/>
  <c r="N478"/>
  <c r="Q477"/>
  <c r="N477"/>
  <c r="P507"/>
  <c r="P508"/>
  <c r="P509"/>
  <c r="P510"/>
  <c r="P511"/>
  <c r="P512"/>
  <c r="J511"/>
  <c r="N511" s="1"/>
  <c r="F511"/>
  <c r="J510"/>
  <c r="F510"/>
  <c r="J509"/>
  <c r="N509" s="1"/>
  <c r="F509"/>
  <c r="J508"/>
  <c r="F508"/>
  <c r="J507"/>
  <c r="F507"/>
  <c r="J512"/>
  <c r="F512"/>
  <c r="Q512"/>
  <c r="Q511"/>
  <c r="Q510"/>
  <c r="N510"/>
  <c r="Q509"/>
  <c r="Q581" l="1"/>
  <c r="P582"/>
  <c r="F758" i="25"/>
  <c r="L581" i="26"/>
  <c r="Q582"/>
  <c r="N582"/>
  <c r="N488"/>
  <c r="N481"/>
  <c r="J476"/>
  <c r="J475" s="1"/>
  <c r="J483"/>
  <c r="J482" s="1"/>
  <c r="E758" i="25"/>
  <c r="N512" i="26"/>
  <c r="Q507"/>
  <c r="Q508"/>
  <c r="N507"/>
  <c r="N508"/>
  <c r="P581" l="1"/>
  <c r="F695" i="25"/>
  <c r="E695" s="1"/>
  <c r="F694"/>
  <c r="E694" s="1"/>
  <c r="F681"/>
  <c r="E681" s="1"/>
  <c r="F674"/>
  <c r="E674" s="1"/>
  <c r="K418" i="26"/>
  <c r="G418"/>
  <c r="F432"/>
  <c r="Q431"/>
  <c r="P431"/>
  <c r="J431"/>
  <c r="F431"/>
  <c r="Q430"/>
  <c r="P430"/>
  <c r="J430"/>
  <c r="F430"/>
  <c r="P429"/>
  <c r="N429"/>
  <c r="P428"/>
  <c r="N428"/>
  <c r="Q427"/>
  <c r="N427"/>
  <c r="Q426"/>
  <c r="N426"/>
  <c r="Q425"/>
  <c r="N425"/>
  <c r="G458"/>
  <c r="K458"/>
  <c r="Q466"/>
  <c r="P466"/>
  <c r="J466"/>
  <c r="F466"/>
  <c r="Q465"/>
  <c r="P465"/>
  <c r="J465"/>
  <c r="J459" s="1"/>
  <c r="F465"/>
  <c r="P464"/>
  <c r="N464"/>
  <c r="P463"/>
  <c r="N463"/>
  <c r="Q462"/>
  <c r="N462"/>
  <c r="Q461"/>
  <c r="N461"/>
  <c r="Q460"/>
  <c r="N460"/>
  <c r="M459"/>
  <c r="L459"/>
  <c r="I459"/>
  <c r="I458" s="1"/>
  <c r="H459"/>
  <c r="H458" s="1"/>
  <c r="F459"/>
  <c r="F458" s="1"/>
  <c r="Q468"/>
  <c r="Q469"/>
  <c r="Q470"/>
  <c r="P471"/>
  <c r="P472"/>
  <c r="P473"/>
  <c r="Q473"/>
  <c r="P474"/>
  <c r="Q474"/>
  <c r="J474"/>
  <c r="J473"/>
  <c r="F474"/>
  <c r="F473"/>
  <c r="F450"/>
  <c r="N465" l="1"/>
  <c r="N466"/>
  <c r="N430"/>
  <c r="N431"/>
  <c r="N459"/>
  <c r="Q459"/>
  <c r="M458"/>
  <c r="Q458" s="1"/>
  <c r="P459"/>
  <c r="L458"/>
  <c r="P458" s="1"/>
  <c r="J458"/>
  <c r="N458" s="1"/>
  <c r="Q424"/>
  <c r="N424"/>
  <c r="Q423"/>
  <c r="N423"/>
  <c r="Q422"/>
  <c r="N422"/>
  <c r="M450"/>
  <c r="M449" s="1"/>
  <c r="J450"/>
  <c r="J449" s="1"/>
  <c r="I450"/>
  <c r="I449" s="1"/>
  <c r="F449"/>
  <c r="Q453"/>
  <c r="N453"/>
  <c r="Q452"/>
  <c r="N452"/>
  <c r="Q451"/>
  <c r="N451"/>
  <c r="Q421"/>
  <c r="N421"/>
  <c r="Q420"/>
  <c r="N420"/>
  <c r="Q432"/>
  <c r="P432"/>
  <c r="J432"/>
  <c r="N432" s="1"/>
  <c r="Q433"/>
  <c r="P433"/>
  <c r="J433"/>
  <c r="F433"/>
  <c r="Q438"/>
  <c r="P438"/>
  <c r="J438"/>
  <c r="F438"/>
  <c r="Q439"/>
  <c r="P439"/>
  <c r="J439"/>
  <c r="F439"/>
  <c r="P446"/>
  <c r="Q446"/>
  <c r="P447"/>
  <c r="Q447"/>
  <c r="P448"/>
  <c r="Q448"/>
  <c r="J447"/>
  <c r="F447"/>
  <c r="J446"/>
  <c r="F446"/>
  <c r="J448"/>
  <c r="F448"/>
  <c r="F646" i="25"/>
  <c r="E646" s="1"/>
  <c r="G646" s="1"/>
  <c r="F639"/>
  <c r="E639" s="1"/>
  <c r="G639" s="1"/>
  <c r="F604"/>
  <c r="E604" s="1"/>
  <c r="G604" s="1"/>
  <c r="F596"/>
  <c r="E596" s="1"/>
  <c r="G596" s="1"/>
  <c r="F548"/>
  <c r="E548" s="1"/>
  <c r="G548" s="1"/>
  <c r="F547"/>
  <c r="E547" s="1"/>
  <c r="G547" s="1"/>
  <c r="F546"/>
  <c r="E546" s="1"/>
  <c r="G546" s="1"/>
  <c r="P334" i="26"/>
  <c r="J334"/>
  <c r="F334"/>
  <c r="Q333"/>
  <c r="P333"/>
  <c r="O333"/>
  <c r="J333"/>
  <c r="F333"/>
  <c r="Q331"/>
  <c r="N331"/>
  <c r="Q330"/>
  <c r="N330"/>
  <c r="N329"/>
  <c r="P329" s="1"/>
  <c r="N328"/>
  <c r="P328" s="1"/>
  <c r="Q327"/>
  <c r="N327"/>
  <c r="Q326"/>
  <c r="N326"/>
  <c r="Q325"/>
  <c r="N325"/>
  <c r="Q398"/>
  <c r="Q399"/>
  <c r="Q400"/>
  <c r="Q403"/>
  <c r="Q404"/>
  <c r="Q414"/>
  <c r="N414"/>
  <c r="Q413"/>
  <c r="N413"/>
  <c r="Q412"/>
  <c r="N412"/>
  <c r="N402"/>
  <c r="P402" s="1"/>
  <c r="N401"/>
  <c r="P401" s="1"/>
  <c r="N400"/>
  <c r="N399"/>
  <c r="N398"/>
  <c r="Q407"/>
  <c r="Q408"/>
  <c r="Q409"/>
  <c r="H406"/>
  <c r="H405" s="1"/>
  <c r="G631" i="25" s="1"/>
  <c r="I406" i="26"/>
  <c r="I405" s="1"/>
  <c r="J406"/>
  <c r="J405" s="1"/>
  <c r="L406"/>
  <c r="L405" s="1"/>
  <c r="F631" i="25" s="1"/>
  <c r="E631" s="1"/>
  <c r="M406" i="26"/>
  <c r="M405" s="1"/>
  <c r="F632" i="25" s="1"/>
  <c r="E632" s="1"/>
  <c r="F406" i="26"/>
  <c r="Q324"/>
  <c r="N324"/>
  <c r="Q323"/>
  <c r="N323"/>
  <c r="M389"/>
  <c r="J389"/>
  <c r="I389"/>
  <c r="F389"/>
  <c r="M388"/>
  <c r="J388"/>
  <c r="I388"/>
  <c r="F388"/>
  <c r="Q322"/>
  <c r="N322"/>
  <c r="Q321"/>
  <c r="N321"/>
  <c r="Q320"/>
  <c r="N320"/>
  <c r="G368"/>
  <c r="H368"/>
  <c r="I368"/>
  <c r="J368"/>
  <c r="K368"/>
  <c r="L368"/>
  <c r="M368"/>
  <c r="F368"/>
  <c r="Q371"/>
  <c r="N371"/>
  <c r="Q385"/>
  <c r="Q386"/>
  <c r="Q387"/>
  <c r="F382"/>
  <c r="J382"/>
  <c r="P382"/>
  <c r="F383"/>
  <c r="J383"/>
  <c r="P383"/>
  <c r="F384"/>
  <c r="J384"/>
  <c r="N384" s="1"/>
  <c r="P384"/>
  <c r="N387"/>
  <c r="N386"/>
  <c r="N385"/>
  <c r="Q369"/>
  <c r="N369"/>
  <c r="P374"/>
  <c r="J374"/>
  <c r="F374"/>
  <c r="J381"/>
  <c r="J380" s="1"/>
  <c r="J373"/>
  <c r="F373"/>
  <c r="M380"/>
  <c r="M379" s="1"/>
  <c r="F590" i="25" s="1"/>
  <c r="E590" s="1"/>
  <c r="L380" i="26"/>
  <c r="L379" s="1"/>
  <c r="F589" i="25" s="1"/>
  <c r="E589" s="1"/>
  <c r="K380" i="26"/>
  <c r="K379" s="1"/>
  <c r="F588" i="25" s="1"/>
  <c r="E588" s="1"/>
  <c r="Q319" i="26"/>
  <c r="N319"/>
  <c r="Q318"/>
  <c r="N318"/>
  <c r="Q317"/>
  <c r="N317"/>
  <c r="M358"/>
  <c r="J358"/>
  <c r="I358"/>
  <c r="F358"/>
  <c r="M357"/>
  <c r="J357"/>
  <c r="I357"/>
  <c r="F357"/>
  <c r="I363"/>
  <c r="J363"/>
  <c r="M363"/>
  <c r="F363"/>
  <c r="Q316"/>
  <c r="P316"/>
  <c r="O316"/>
  <c r="J316"/>
  <c r="F316"/>
  <c r="Q315"/>
  <c r="P315"/>
  <c r="J315"/>
  <c r="F315"/>
  <c r="P314"/>
  <c r="N314"/>
  <c r="P313"/>
  <c r="N313"/>
  <c r="P312"/>
  <c r="N312"/>
  <c r="Q311"/>
  <c r="N311"/>
  <c r="Q310"/>
  <c r="N310"/>
  <c r="Q309"/>
  <c r="N309"/>
  <c r="Q343"/>
  <c r="Q344"/>
  <c r="P344"/>
  <c r="O344"/>
  <c r="J344"/>
  <c r="F344"/>
  <c r="P343"/>
  <c r="J343"/>
  <c r="F343"/>
  <c r="P356"/>
  <c r="O356"/>
  <c r="O355"/>
  <c r="O354"/>
  <c r="J355"/>
  <c r="F355"/>
  <c r="J354"/>
  <c r="F354"/>
  <c r="J356"/>
  <c r="J353"/>
  <c r="F353"/>
  <c r="I308" i="28"/>
  <c r="N897" i="26"/>
  <c r="Q897"/>
  <c r="N898"/>
  <c r="Q898"/>
  <c r="N899"/>
  <c r="Q899"/>
  <c r="N900"/>
  <c r="Q900"/>
  <c r="G12" i="25"/>
  <c r="G28"/>
  <c r="G31"/>
  <c r="G32"/>
  <c r="G33"/>
  <c r="G35"/>
  <c r="G37"/>
  <c r="G38"/>
  <c r="G39"/>
  <c r="G40"/>
  <c r="G42"/>
  <c r="G44"/>
  <c r="G45"/>
  <c r="G46"/>
  <c r="G47"/>
  <c r="G49"/>
  <c r="G51"/>
  <c r="G52"/>
  <c r="G53"/>
  <c r="G54"/>
  <c r="G63"/>
  <c r="G66"/>
  <c r="G67"/>
  <c r="G68"/>
  <c r="G70"/>
  <c r="G72"/>
  <c r="G73"/>
  <c r="G74"/>
  <c r="G75"/>
  <c r="G77"/>
  <c r="G80"/>
  <c r="G81"/>
  <c r="G82"/>
  <c r="G84"/>
  <c r="G86"/>
  <c r="G87"/>
  <c r="G88"/>
  <c r="G89"/>
  <c r="G91"/>
  <c r="G93"/>
  <c r="G94"/>
  <c r="G95"/>
  <c r="G96"/>
  <c r="G98"/>
  <c r="G99"/>
  <c r="G100"/>
  <c r="G101"/>
  <c r="G102"/>
  <c r="G103"/>
  <c r="G105"/>
  <c r="G106"/>
  <c r="G107"/>
  <c r="G108"/>
  <c r="G109"/>
  <c r="G110"/>
  <c r="G112"/>
  <c r="G113"/>
  <c r="G114"/>
  <c r="G115"/>
  <c r="G116"/>
  <c r="G117"/>
  <c r="G120"/>
  <c r="G121"/>
  <c r="G122"/>
  <c r="G123"/>
  <c r="G124"/>
  <c r="G129"/>
  <c r="G130"/>
  <c r="G131"/>
  <c r="G133"/>
  <c r="G134"/>
  <c r="G135"/>
  <c r="G136"/>
  <c r="G137"/>
  <c r="G138"/>
  <c r="G141"/>
  <c r="G142"/>
  <c r="G143"/>
  <c r="G144"/>
  <c r="G145"/>
  <c r="G154"/>
  <c r="G155"/>
  <c r="G157"/>
  <c r="G158"/>
  <c r="G159"/>
  <c r="G161"/>
  <c r="G162"/>
  <c r="G163"/>
  <c r="G164"/>
  <c r="G165"/>
  <c r="G166"/>
  <c r="G168"/>
  <c r="G169"/>
  <c r="G170"/>
  <c r="G171"/>
  <c r="G172"/>
  <c r="G173"/>
  <c r="G182"/>
  <c r="G183"/>
  <c r="G185"/>
  <c r="G186"/>
  <c r="G187"/>
  <c r="G189"/>
  <c r="G190"/>
  <c r="G192"/>
  <c r="G193"/>
  <c r="G194"/>
  <c r="G196"/>
  <c r="G198"/>
  <c r="G199"/>
  <c r="G200"/>
  <c r="G201"/>
  <c r="G203"/>
  <c r="G206"/>
  <c r="G207"/>
  <c r="G208"/>
  <c r="G210"/>
  <c r="G212"/>
  <c r="G213"/>
  <c r="G214"/>
  <c r="G215"/>
  <c r="G217"/>
  <c r="G218"/>
  <c r="G219"/>
  <c r="G220"/>
  <c r="G221"/>
  <c r="G222"/>
  <c r="G224"/>
  <c r="G227"/>
  <c r="G228"/>
  <c r="G229"/>
  <c r="G238"/>
  <c r="G239"/>
  <c r="G241"/>
  <c r="G242"/>
  <c r="G243"/>
  <c r="G245"/>
  <c r="G246"/>
  <c r="G248"/>
  <c r="G249"/>
  <c r="G250"/>
  <c r="G259"/>
  <c r="G261"/>
  <c r="G262"/>
  <c r="G263"/>
  <c r="G264"/>
  <c r="G266"/>
  <c r="G267"/>
  <c r="G268"/>
  <c r="G269"/>
  <c r="G270"/>
  <c r="G271"/>
  <c r="G273"/>
  <c r="G275"/>
  <c r="G276"/>
  <c r="G277"/>
  <c r="G278"/>
  <c r="G280"/>
  <c r="G282"/>
  <c r="G283"/>
  <c r="G284"/>
  <c r="G285"/>
  <c r="G287"/>
  <c r="G289"/>
  <c r="G290"/>
  <c r="G291"/>
  <c r="G292"/>
  <c r="G308"/>
  <c r="G309"/>
  <c r="G311"/>
  <c r="G312"/>
  <c r="G313"/>
  <c r="G315"/>
  <c r="G316"/>
  <c r="G318"/>
  <c r="G319"/>
  <c r="G320"/>
  <c r="G322"/>
  <c r="G323"/>
  <c r="G324"/>
  <c r="G325"/>
  <c r="G326"/>
  <c r="G327"/>
  <c r="G343"/>
  <c r="G344"/>
  <c r="G346"/>
  <c r="G347"/>
  <c r="G348"/>
  <c r="G350"/>
  <c r="G353"/>
  <c r="G354"/>
  <c r="G355"/>
  <c r="G357"/>
  <c r="G358"/>
  <c r="G359"/>
  <c r="G360"/>
  <c r="G361"/>
  <c r="G362"/>
  <c r="G364"/>
  <c r="G365"/>
  <c r="G366"/>
  <c r="G367"/>
  <c r="G368"/>
  <c r="G369"/>
  <c r="G371"/>
  <c r="G372"/>
  <c r="G373"/>
  <c r="G374"/>
  <c r="G375"/>
  <c r="G376"/>
  <c r="G395"/>
  <c r="G396"/>
  <c r="G397"/>
  <c r="G399"/>
  <c r="G400"/>
  <c r="G401"/>
  <c r="G402"/>
  <c r="G403"/>
  <c r="G404"/>
  <c r="G406"/>
  <c r="G407"/>
  <c r="G408"/>
  <c r="G409"/>
  <c r="G410"/>
  <c r="G411"/>
  <c r="G420"/>
  <c r="G421"/>
  <c r="G423"/>
  <c r="G424"/>
  <c r="G425"/>
  <c r="G427"/>
  <c r="G428"/>
  <c r="G429"/>
  <c r="G430"/>
  <c r="G431"/>
  <c r="G432"/>
  <c r="G441"/>
  <c r="G442"/>
  <c r="G443"/>
  <c r="G444"/>
  <c r="G445"/>
  <c r="G446"/>
  <c r="G448"/>
  <c r="G449"/>
  <c r="G450"/>
  <c r="G451"/>
  <c r="G452"/>
  <c r="G453"/>
  <c r="G455"/>
  <c r="G456"/>
  <c r="G457"/>
  <c r="G458"/>
  <c r="G459"/>
  <c r="G460"/>
  <c r="G462"/>
  <c r="G463"/>
  <c r="G464"/>
  <c r="G465"/>
  <c r="G466"/>
  <c r="G467"/>
  <c r="G469"/>
  <c r="G470"/>
  <c r="G471"/>
  <c r="G472"/>
  <c r="G473"/>
  <c r="G474"/>
  <c r="G476"/>
  <c r="G477"/>
  <c r="G478"/>
  <c r="G479"/>
  <c r="G480"/>
  <c r="G481"/>
  <c r="G483"/>
  <c r="G484"/>
  <c r="G485"/>
  <c r="G486"/>
  <c r="G487"/>
  <c r="G488"/>
  <c r="G490"/>
  <c r="G491"/>
  <c r="G492"/>
  <c r="G493"/>
  <c r="G494"/>
  <c r="G495"/>
  <c r="G504"/>
  <c r="G505"/>
  <c r="G506"/>
  <c r="G507"/>
  <c r="G508"/>
  <c r="G509"/>
  <c r="G511"/>
  <c r="G512"/>
  <c r="G513"/>
  <c r="G514"/>
  <c r="G515"/>
  <c r="G516"/>
  <c r="G518"/>
  <c r="G519"/>
  <c r="G521"/>
  <c r="G522"/>
  <c r="G523"/>
  <c r="G539"/>
  <c r="G542"/>
  <c r="G543"/>
  <c r="G544"/>
  <c r="G549"/>
  <c r="G550"/>
  <c r="G551"/>
  <c r="G560"/>
  <c r="G561"/>
  <c r="G563"/>
  <c r="G564"/>
  <c r="G565"/>
  <c r="G567"/>
  <c r="G568"/>
  <c r="G569"/>
  <c r="G570"/>
  <c r="G571"/>
  <c r="G572"/>
  <c r="G581"/>
  <c r="G582"/>
  <c r="G584"/>
  <c r="G585"/>
  <c r="G586"/>
  <c r="G591"/>
  <c r="G592"/>
  <c r="G593"/>
  <c r="G595"/>
  <c r="G597"/>
  <c r="G598"/>
  <c r="G599"/>
  <c r="G600"/>
  <c r="G602"/>
  <c r="G603"/>
  <c r="G605"/>
  <c r="G606"/>
  <c r="G607"/>
  <c r="G616"/>
  <c r="G617"/>
  <c r="G619"/>
  <c r="G620"/>
  <c r="G621"/>
  <c r="G630"/>
  <c r="G633"/>
  <c r="G634"/>
  <c r="G635"/>
  <c r="G637"/>
  <c r="G638"/>
  <c r="G640"/>
  <c r="G641"/>
  <c r="G642"/>
  <c r="G644"/>
  <c r="G645"/>
  <c r="G647"/>
  <c r="G648"/>
  <c r="G649"/>
  <c r="G651"/>
  <c r="G652"/>
  <c r="G653"/>
  <c r="G654"/>
  <c r="G655"/>
  <c r="G656"/>
  <c r="G672"/>
  <c r="G673"/>
  <c r="G674"/>
  <c r="G675"/>
  <c r="G676"/>
  <c r="G677"/>
  <c r="G679"/>
  <c r="G680"/>
  <c r="G681"/>
  <c r="G682"/>
  <c r="G683"/>
  <c r="G684"/>
  <c r="G686"/>
  <c r="G687"/>
  <c r="G688"/>
  <c r="G689"/>
  <c r="G690"/>
  <c r="G691"/>
  <c r="G693"/>
  <c r="G694"/>
  <c r="G695"/>
  <c r="G696"/>
  <c r="G697"/>
  <c r="G698"/>
  <c r="G707"/>
  <c r="G708"/>
  <c r="G710"/>
  <c r="G711"/>
  <c r="G712"/>
  <c r="G721"/>
  <c r="G724"/>
  <c r="G725"/>
  <c r="G726"/>
  <c r="G735"/>
  <c r="G736"/>
  <c r="G737"/>
  <c r="G738"/>
  <c r="G739"/>
  <c r="G740"/>
  <c r="G742"/>
  <c r="G743"/>
  <c r="G744"/>
  <c r="G745"/>
  <c r="G746"/>
  <c r="G747"/>
  <c r="G758"/>
  <c r="G763"/>
  <c r="G764"/>
  <c r="G765"/>
  <c r="G766"/>
  <c r="G767"/>
  <c r="G768"/>
  <c r="G770"/>
  <c r="G771"/>
  <c r="G772"/>
  <c r="G773"/>
  <c r="G774"/>
  <c r="G775"/>
  <c r="G777"/>
  <c r="G778"/>
  <c r="G779"/>
  <c r="G780"/>
  <c r="G781"/>
  <c r="G782"/>
  <c r="G784"/>
  <c r="G785"/>
  <c r="G786"/>
  <c r="G787"/>
  <c r="G788"/>
  <c r="G789"/>
  <c r="G791"/>
  <c r="G792"/>
  <c r="G793"/>
  <c r="G794"/>
  <c r="G795"/>
  <c r="G796"/>
  <c r="G798"/>
  <c r="G799"/>
  <c r="G800"/>
  <c r="G801"/>
  <c r="G802"/>
  <c r="G803"/>
  <c r="G805"/>
  <c r="G806"/>
  <c r="G807"/>
  <c r="G808"/>
  <c r="G809"/>
  <c r="G810"/>
  <c r="G812"/>
  <c r="G813"/>
  <c r="G814"/>
  <c r="G815"/>
  <c r="G816"/>
  <c r="G817"/>
  <c r="G826"/>
  <c r="G827"/>
  <c r="G828"/>
  <c r="G829"/>
  <c r="G830"/>
  <c r="G831"/>
  <c r="G833"/>
  <c r="G834"/>
  <c r="G835"/>
  <c r="G836"/>
  <c r="G837"/>
  <c r="G838"/>
  <c r="G854"/>
  <c r="G855"/>
  <c r="G857"/>
  <c r="G858"/>
  <c r="G859"/>
  <c r="G882"/>
  <c r="G883"/>
  <c r="G884"/>
  <c r="G885"/>
  <c r="G886"/>
  <c r="G887"/>
  <c r="G896"/>
  <c r="G897"/>
  <c r="G898"/>
  <c r="G899"/>
  <c r="G900"/>
  <c r="G901"/>
  <c r="G917"/>
  <c r="G918"/>
  <c r="G919"/>
  <c r="G920"/>
  <c r="G921"/>
  <c r="G922"/>
  <c r="G931"/>
  <c r="G932"/>
  <c r="G933"/>
  <c r="G934"/>
  <c r="G935"/>
  <c r="G936"/>
  <c r="G952"/>
  <c r="G953"/>
  <c r="G954"/>
  <c r="G955"/>
  <c r="G956"/>
  <c r="G957"/>
  <c r="G959"/>
  <c r="G960"/>
  <c r="G961"/>
  <c r="G962"/>
  <c r="G963"/>
  <c r="G964"/>
  <c r="G966"/>
  <c r="G967"/>
  <c r="G968"/>
  <c r="G969"/>
  <c r="G970"/>
  <c r="G971"/>
  <c r="G973"/>
  <c r="G974"/>
  <c r="G975"/>
  <c r="G976"/>
  <c r="G977"/>
  <c r="G978"/>
  <c r="G987"/>
  <c r="G988"/>
  <c r="G989"/>
  <c r="G990"/>
  <c r="G991"/>
  <c r="G992"/>
  <c r="G994"/>
  <c r="G995"/>
  <c r="G997"/>
  <c r="G998"/>
  <c r="G999"/>
  <c r="G1001"/>
  <c r="G1002"/>
  <c r="G1003"/>
  <c r="G1004"/>
  <c r="G1005"/>
  <c r="G1006"/>
  <c r="G1015"/>
  <c r="G1016"/>
  <c r="G1017"/>
  <c r="G1018"/>
  <c r="G1019"/>
  <c r="G1020"/>
  <c r="G1029"/>
  <c r="G1030"/>
  <c r="G1031"/>
  <c r="G1032"/>
  <c r="G1033"/>
  <c r="G1034"/>
  <c r="G1036"/>
  <c r="G1037"/>
  <c r="G1038"/>
  <c r="G1039"/>
  <c r="G1040"/>
  <c r="G1041"/>
  <c r="G1057"/>
  <c r="G1058"/>
  <c r="G1060"/>
  <c r="G1061"/>
  <c r="G1062"/>
  <c r="G1085"/>
  <c r="G1086"/>
  <c r="G1088"/>
  <c r="G1089"/>
  <c r="G1090"/>
  <c r="G1113"/>
  <c r="G1114"/>
  <c r="G1116"/>
  <c r="G1117"/>
  <c r="G1118"/>
  <c r="G1148"/>
  <c r="G1149"/>
  <c r="G1150"/>
  <c r="G1151"/>
  <c r="G1152"/>
  <c r="G1153"/>
  <c r="G1155"/>
  <c r="G1156"/>
  <c r="G1157"/>
  <c r="G1158"/>
  <c r="G1159"/>
  <c r="G1160"/>
  <c r="G1162"/>
  <c r="G1163"/>
  <c r="G1164"/>
  <c r="G1165"/>
  <c r="G1166"/>
  <c r="G1167"/>
  <c r="G1169"/>
  <c r="G1170"/>
  <c r="G1172"/>
  <c r="G1173"/>
  <c r="G1174"/>
  <c r="G1183"/>
  <c r="G1184"/>
  <c r="G1186"/>
  <c r="G1187"/>
  <c r="G1188"/>
  <c r="G1197"/>
  <c r="G1198"/>
  <c r="G1199"/>
  <c r="G1200"/>
  <c r="G1201"/>
  <c r="G1202"/>
  <c r="G1204"/>
  <c r="G1205"/>
  <c r="G1206"/>
  <c r="G1207"/>
  <c r="G1208"/>
  <c r="G1209"/>
  <c r="G1211"/>
  <c r="G1212"/>
  <c r="G1213"/>
  <c r="G1214"/>
  <c r="G1215"/>
  <c r="G1216"/>
  <c r="G1225"/>
  <c r="G1226"/>
  <c r="G1227"/>
  <c r="G1228"/>
  <c r="G1229"/>
  <c r="G1230"/>
  <c r="G1232"/>
  <c r="G1235"/>
  <c r="G1236"/>
  <c r="G1237"/>
  <c r="G1246"/>
  <c r="G1249"/>
  <c r="G1250"/>
  <c r="G1251"/>
  <c r="G1288"/>
  <c r="G1289"/>
  <c r="G1290"/>
  <c r="G1291"/>
  <c r="G1292"/>
  <c r="G1293"/>
  <c r="G1295"/>
  <c r="G1296"/>
  <c r="G1297"/>
  <c r="G1298"/>
  <c r="G1299"/>
  <c r="G1300"/>
  <c r="G1302"/>
  <c r="G1303"/>
  <c r="G1305"/>
  <c r="G1306"/>
  <c r="G1307"/>
  <c r="G1316"/>
  <c r="G1318"/>
  <c r="G1319"/>
  <c r="G1320"/>
  <c r="G1321"/>
  <c r="G1337"/>
  <c r="G1338"/>
  <c r="G1340"/>
  <c r="G1341"/>
  <c r="G1342"/>
  <c r="G1358"/>
  <c r="G1359"/>
  <c r="G1361"/>
  <c r="G1362"/>
  <c r="G1363"/>
  <c r="G1379"/>
  <c r="G1380"/>
  <c r="G1381"/>
  <c r="G1382"/>
  <c r="G1383"/>
  <c r="G1384"/>
  <c r="G1386"/>
  <c r="G1387"/>
  <c r="G1388"/>
  <c r="G1389"/>
  <c r="G1390"/>
  <c r="G1391"/>
  <c r="G1393"/>
  <c r="G1394"/>
  <c r="G1395"/>
  <c r="G1396"/>
  <c r="G1397"/>
  <c r="G1398"/>
  <c r="G1407"/>
  <c r="G1409"/>
  <c r="G1410"/>
  <c r="G1411"/>
  <c r="G1412"/>
  <c r="G1414"/>
  <c r="G1416"/>
  <c r="G1417"/>
  <c r="G1418"/>
  <c r="G1419"/>
  <c r="G1421"/>
  <c r="G1423"/>
  <c r="G1424"/>
  <c r="G1425"/>
  <c r="G1426"/>
  <c r="G1435"/>
  <c r="G1436"/>
  <c r="G1438"/>
  <c r="G1439"/>
  <c r="G1440"/>
  <c r="G1449"/>
  <c r="G1450"/>
  <c r="G1452"/>
  <c r="G1453"/>
  <c r="G1454"/>
  <c r="G1463"/>
  <c r="G1464"/>
  <c r="G1466"/>
  <c r="G1467"/>
  <c r="G1468"/>
  <c r="G1477"/>
  <c r="G1480"/>
  <c r="G1481"/>
  <c r="G1482"/>
  <c r="G1484"/>
  <c r="G1485"/>
  <c r="G1487"/>
  <c r="G1488"/>
  <c r="G1489"/>
  <c r="G1491"/>
  <c r="G1492"/>
  <c r="G1494"/>
  <c r="G1495"/>
  <c r="G1496"/>
  <c r="G1498"/>
  <c r="G1499"/>
  <c r="G1501"/>
  <c r="G1502"/>
  <c r="G1503"/>
  <c r="G1508"/>
  <c r="G1509"/>
  <c r="G1510"/>
  <c r="G1512"/>
  <c r="G1513"/>
  <c r="G1515"/>
  <c r="G1516"/>
  <c r="G1517"/>
  <c r="G1520"/>
  <c r="G1521"/>
  <c r="G1522"/>
  <c r="G1523"/>
  <c r="G1524"/>
  <c r="G1526"/>
  <c r="G1527"/>
  <c r="G1528"/>
  <c r="G1529"/>
  <c r="G1530"/>
  <c r="G1531"/>
  <c r="G1540"/>
  <c r="G1541"/>
  <c r="G1543"/>
  <c r="G1544"/>
  <c r="G1545"/>
  <c r="G1547"/>
  <c r="G1548"/>
  <c r="G1549"/>
  <c r="G1550"/>
  <c r="G1551"/>
  <c r="G1552"/>
  <c r="G1554"/>
  <c r="G1555"/>
  <c r="G1556"/>
  <c r="G1557"/>
  <c r="G1558"/>
  <c r="G1559"/>
  <c r="G1561"/>
  <c r="G1562"/>
  <c r="G1563"/>
  <c r="G1564"/>
  <c r="G1565"/>
  <c r="G1566"/>
  <c r="G1514"/>
  <c r="G1500"/>
  <c r="G1493"/>
  <c r="G1486"/>
  <c r="Q811" i="26"/>
  <c r="N811"/>
  <c r="Q810"/>
  <c r="N810"/>
  <c r="O809"/>
  <c r="N809"/>
  <c r="Q807"/>
  <c r="N807"/>
  <c r="Q806"/>
  <c r="N806"/>
  <c r="Q805"/>
  <c r="N805"/>
  <c r="Q804"/>
  <c r="N804"/>
  <c r="O803"/>
  <c r="N803"/>
  <c r="P802"/>
  <c r="N802"/>
  <c r="Q801"/>
  <c r="N801"/>
  <c r="Q800"/>
  <c r="N800"/>
  <c r="Q799"/>
  <c r="N799"/>
  <c r="Q798"/>
  <c r="N798"/>
  <c r="Q797"/>
  <c r="N797"/>
  <c r="Q796"/>
  <c r="N796"/>
  <c r="P795"/>
  <c r="N795"/>
  <c r="Q794"/>
  <c r="N794"/>
  <c r="Q793"/>
  <c r="N793"/>
  <c r="Q792"/>
  <c r="N792"/>
  <c r="Q791"/>
  <c r="N791"/>
  <c r="Q790"/>
  <c r="N790"/>
  <c r="Q789"/>
  <c r="N789"/>
  <c r="Q788"/>
  <c r="N788"/>
  <c r="Q907"/>
  <c r="N907"/>
  <c r="Q906"/>
  <c r="N906"/>
  <c r="M905"/>
  <c r="J905"/>
  <c r="I905"/>
  <c r="F905"/>
  <c r="M904"/>
  <c r="J904"/>
  <c r="I904"/>
  <c r="F904"/>
  <c r="Q911"/>
  <c r="N911"/>
  <c r="Q910"/>
  <c r="N910"/>
  <c r="M909"/>
  <c r="J909"/>
  <c r="I909"/>
  <c r="F909"/>
  <c r="M908"/>
  <c r="J908"/>
  <c r="I908"/>
  <c r="F908"/>
  <c r="O874"/>
  <c r="N874"/>
  <c r="Q872"/>
  <c r="N872"/>
  <c r="Q871"/>
  <c r="N871"/>
  <c r="Q870"/>
  <c r="N870"/>
  <c r="Q869"/>
  <c r="N869"/>
  <c r="O868"/>
  <c r="N868"/>
  <c r="P867"/>
  <c r="N867"/>
  <c r="Q866"/>
  <c r="N866"/>
  <c r="Q865"/>
  <c r="N865"/>
  <c r="Q864"/>
  <c r="N864"/>
  <c r="Q863"/>
  <c r="N863"/>
  <c r="Q862"/>
  <c r="N862"/>
  <c r="Q861"/>
  <c r="N861"/>
  <c r="P860"/>
  <c r="N860"/>
  <c r="K902"/>
  <c r="M891"/>
  <c r="L891"/>
  <c r="K891"/>
  <c r="J891"/>
  <c r="M890"/>
  <c r="L890"/>
  <c r="K890"/>
  <c r="J890"/>
  <c r="G891"/>
  <c r="G890" s="1"/>
  <c r="D1505" i="25" s="1"/>
  <c r="D1470" s="1"/>
  <c r="H891" i="26"/>
  <c r="H890" s="1"/>
  <c r="I891"/>
  <c r="I890" s="1"/>
  <c r="F891"/>
  <c r="P892"/>
  <c r="O893"/>
  <c r="Q894"/>
  <c r="Q895"/>
  <c r="Q896"/>
  <c r="N894"/>
  <c r="N893"/>
  <c r="N892"/>
  <c r="M876"/>
  <c r="M875" s="1"/>
  <c r="L876"/>
  <c r="J876"/>
  <c r="J875" s="1"/>
  <c r="L875"/>
  <c r="H876"/>
  <c r="H875" s="1"/>
  <c r="G1478" i="25" s="1"/>
  <c r="I876" i="26"/>
  <c r="I875" s="1"/>
  <c r="G1479" i="25" s="1"/>
  <c r="F876" i="26"/>
  <c r="P877"/>
  <c r="N877"/>
  <c r="M851"/>
  <c r="J851"/>
  <c r="I851"/>
  <c r="F851"/>
  <c r="M850"/>
  <c r="J850"/>
  <c r="I850"/>
  <c r="F850"/>
  <c r="M855"/>
  <c r="J855"/>
  <c r="M854"/>
  <c r="F1458" i="25" s="1"/>
  <c r="J854" i="26"/>
  <c r="I855"/>
  <c r="F855"/>
  <c r="M846"/>
  <c r="J846"/>
  <c r="I846"/>
  <c r="F846"/>
  <c r="M845"/>
  <c r="F1444" i="25" s="1"/>
  <c r="J845" i="26"/>
  <c r="I845"/>
  <c r="F845"/>
  <c r="P787"/>
  <c r="N787"/>
  <c r="P786"/>
  <c r="N786"/>
  <c r="P785"/>
  <c r="N785"/>
  <c r="P784"/>
  <c r="N784"/>
  <c r="P783"/>
  <c r="N783"/>
  <c r="P782"/>
  <c r="N782"/>
  <c r="D1539" i="25"/>
  <c r="F1538"/>
  <c r="E1538"/>
  <c r="D1538"/>
  <c r="F1537"/>
  <c r="E1537"/>
  <c r="D1537"/>
  <c r="G1537" s="1"/>
  <c r="F1536"/>
  <c r="E1536"/>
  <c r="D1536"/>
  <c r="G1536" s="1"/>
  <c r="D1535"/>
  <c r="F1534"/>
  <c r="E1534"/>
  <c r="D1534"/>
  <c r="G1534" s="1"/>
  <c r="F1533"/>
  <c r="E1533"/>
  <c r="D1533"/>
  <c r="G1533" s="1"/>
  <c r="D1471"/>
  <c r="D1473"/>
  <c r="E1473"/>
  <c r="F1473"/>
  <c r="D1474"/>
  <c r="G1474" s="1"/>
  <c r="E1474"/>
  <c r="F1474"/>
  <c r="D1475"/>
  <c r="E1475"/>
  <c r="F1475"/>
  <c r="D1457"/>
  <c r="E1457"/>
  <c r="F1457"/>
  <c r="D1458"/>
  <c r="D1459"/>
  <c r="E1459"/>
  <c r="F1459"/>
  <c r="D1460"/>
  <c r="E1460"/>
  <c r="F1460"/>
  <c r="D1461"/>
  <c r="E1461"/>
  <c r="F1461"/>
  <c r="E1456"/>
  <c r="F1456"/>
  <c r="D1456"/>
  <c r="D1443"/>
  <c r="E1443"/>
  <c r="F1443"/>
  <c r="D1444"/>
  <c r="D1445"/>
  <c r="E1445"/>
  <c r="F1445"/>
  <c r="D1446"/>
  <c r="E1446"/>
  <c r="F1446"/>
  <c r="D1447"/>
  <c r="E1447"/>
  <c r="F1447"/>
  <c r="E1442"/>
  <c r="F1442"/>
  <c r="D1442"/>
  <c r="D1429"/>
  <c r="E1429"/>
  <c r="F1429"/>
  <c r="D1430"/>
  <c r="D1431"/>
  <c r="E1431"/>
  <c r="F1431"/>
  <c r="D1432"/>
  <c r="E1432"/>
  <c r="F1432"/>
  <c r="D1433"/>
  <c r="E1433"/>
  <c r="F1433"/>
  <c r="E1428"/>
  <c r="F1428"/>
  <c r="D1428"/>
  <c r="D1401"/>
  <c r="D1373" s="1"/>
  <c r="D1402"/>
  <c r="G1402" s="1"/>
  <c r="E1402"/>
  <c r="F1402"/>
  <c r="D1403"/>
  <c r="D1375" s="1"/>
  <c r="E1403"/>
  <c r="E1375" s="1"/>
  <c r="F1403"/>
  <c r="D1404"/>
  <c r="E1404"/>
  <c r="E1376" s="1"/>
  <c r="F1404"/>
  <c r="F1376" s="1"/>
  <c r="D1405"/>
  <c r="E1405"/>
  <c r="F1405"/>
  <c r="F1377" s="1"/>
  <c r="E1400"/>
  <c r="F1400"/>
  <c r="D1400"/>
  <c r="G1339"/>
  <c r="G1317"/>
  <c r="G1304"/>
  <c r="G1185"/>
  <c r="G1171"/>
  <c r="M676" i="26"/>
  <c r="L676"/>
  <c r="K676"/>
  <c r="G676"/>
  <c r="H676"/>
  <c r="I676"/>
  <c r="Q690"/>
  <c r="N690"/>
  <c r="Q689"/>
  <c r="N689"/>
  <c r="Q688"/>
  <c r="N688"/>
  <c r="P687"/>
  <c r="N687"/>
  <c r="Q686"/>
  <c r="N686"/>
  <c r="P685"/>
  <c r="N685"/>
  <c r="P684"/>
  <c r="N684"/>
  <c r="P683"/>
  <c r="J683"/>
  <c r="F683"/>
  <c r="P682"/>
  <c r="N682"/>
  <c r="Q681"/>
  <c r="N681"/>
  <c r="Q680"/>
  <c r="N680"/>
  <c r="P679"/>
  <c r="N679"/>
  <c r="Q678"/>
  <c r="J678"/>
  <c r="F678"/>
  <c r="Q677"/>
  <c r="F677"/>
  <c r="N677" s="1"/>
  <c r="M773"/>
  <c r="J773"/>
  <c r="I773"/>
  <c r="F773"/>
  <c r="M772"/>
  <c r="J772"/>
  <c r="I772"/>
  <c r="F772"/>
  <c r="M769"/>
  <c r="M768" s="1"/>
  <c r="J769"/>
  <c r="I769"/>
  <c r="I768" s="1"/>
  <c r="F769"/>
  <c r="J768"/>
  <c r="F768"/>
  <c r="H708"/>
  <c r="H707" s="1"/>
  <c r="I708"/>
  <c r="I707" s="1"/>
  <c r="L708"/>
  <c r="L707" s="1"/>
  <c r="M708"/>
  <c r="M707" s="1"/>
  <c r="P717"/>
  <c r="N717"/>
  <c r="Q716"/>
  <c r="N716"/>
  <c r="P715"/>
  <c r="N715"/>
  <c r="P714"/>
  <c r="N714"/>
  <c r="P713"/>
  <c r="J713"/>
  <c r="F713"/>
  <c r="F708" s="1"/>
  <c r="F707" s="1"/>
  <c r="P712"/>
  <c r="N712"/>
  <c r="Q711"/>
  <c r="N711"/>
  <c r="Q710"/>
  <c r="N710"/>
  <c r="P709"/>
  <c r="N709"/>
  <c r="M719"/>
  <c r="M718" s="1"/>
  <c r="L719"/>
  <c r="L718" s="1"/>
  <c r="J719"/>
  <c r="J718" s="1"/>
  <c r="Q721"/>
  <c r="N721"/>
  <c r="P720"/>
  <c r="N720"/>
  <c r="I719"/>
  <c r="H719"/>
  <c r="H718" s="1"/>
  <c r="G1233" i="25" s="1"/>
  <c r="F719" i="26"/>
  <c r="F722"/>
  <c r="L726"/>
  <c r="H726"/>
  <c r="I726"/>
  <c r="P730"/>
  <c r="N730"/>
  <c r="P731"/>
  <c r="N731"/>
  <c r="P729"/>
  <c r="J729"/>
  <c r="F729"/>
  <c r="F726" s="1"/>
  <c r="P728"/>
  <c r="N728"/>
  <c r="G1507" i="25" l="1"/>
  <c r="D1507"/>
  <c r="D1472" s="1"/>
  <c r="D1469" s="1"/>
  <c r="G1431"/>
  <c r="G1429"/>
  <c r="G1445"/>
  <c r="G1443"/>
  <c r="G1459"/>
  <c r="G1457"/>
  <c r="G1475"/>
  <c r="E1377"/>
  <c r="G1456"/>
  <c r="G1460"/>
  <c r="G1375"/>
  <c r="G1400"/>
  <c r="D1376"/>
  <c r="G1428"/>
  <c r="G1432"/>
  <c r="G1442"/>
  <c r="G1446"/>
  <c r="G1405"/>
  <c r="F1375"/>
  <c r="G1433"/>
  <c r="G1447"/>
  <c r="G1461"/>
  <c r="G1473"/>
  <c r="G1538"/>
  <c r="D1372"/>
  <c r="G632"/>
  <c r="G1376"/>
  <c r="D1377"/>
  <c r="G1377" s="1"/>
  <c r="G1404"/>
  <c r="G1403"/>
  <c r="D1532"/>
  <c r="N719" i="26"/>
  <c r="Q719"/>
  <c r="J676"/>
  <c r="N374"/>
  <c r="N383"/>
  <c r="N333"/>
  <c r="N343"/>
  <c r="N382"/>
  <c r="N439"/>
  <c r="N438"/>
  <c r="N433"/>
  <c r="N334"/>
  <c r="P406"/>
  <c r="P405" s="1"/>
  <c r="P719"/>
  <c r="N344"/>
  <c r="N315"/>
  <c r="N316"/>
  <c r="Q406"/>
  <c r="Q405" s="1"/>
  <c r="F718"/>
  <c r="I718"/>
  <c r="G1234" i="25" s="1"/>
  <c r="P875" i="26"/>
  <c r="N876"/>
  <c r="Q875"/>
  <c r="P876"/>
  <c r="G1451" i="25"/>
  <c r="E1444"/>
  <c r="E1441" s="1"/>
  <c r="E1539"/>
  <c r="G1539" s="1"/>
  <c r="E1535"/>
  <c r="G1542"/>
  <c r="F1539"/>
  <c r="F1535"/>
  <c r="F1532" s="1"/>
  <c r="E1471"/>
  <c r="G1471" s="1"/>
  <c r="G1505"/>
  <c r="P890" i="26"/>
  <c r="P891"/>
  <c r="F1472" i="25"/>
  <c r="O890" i="26"/>
  <c r="Q890"/>
  <c r="O891"/>
  <c r="Q891"/>
  <c r="F1504" i="25"/>
  <c r="G1506"/>
  <c r="E1472"/>
  <c r="Q904" i="26"/>
  <c r="Q905"/>
  <c r="N904"/>
  <c r="N905"/>
  <c r="Q908"/>
  <c r="Q909"/>
  <c r="N908"/>
  <c r="N909"/>
  <c r="N713"/>
  <c r="N729"/>
  <c r="N683"/>
  <c r="P676"/>
  <c r="Q676"/>
  <c r="F676"/>
  <c r="J708"/>
  <c r="J707" s="1"/>
  <c r="N678"/>
  <c r="Q708"/>
  <c r="J726"/>
  <c r="P743"/>
  <c r="N743"/>
  <c r="P742"/>
  <c r="N742"/>
  <c r="P741"/>
  <c r="N741"/>
  <c r="Q727"/>
  <c r="N727"/>
  <c r="J694"/>
  <c r="F694"/>
  <c r="F693"/>
  <c r="J705"/>
  <c r="F705"/>
  <c r="J704"/>
  <c r="F704"/>
  <c r="J703"/>
  <c r="F703"/>
  <c r="J702"/>
  <c r="F702"/>
  <c r="J701"/>
  <c r="F701"/>
  <c r="J706"/>
  <c r="F706"/>
  <c r="F697"/>
  <c r="F696"/>
  <c r="F695"/>
  <c r="F699"/>
  <c r="F698"/>
  <c r="F700"/>
  <c r="F1356" i="25"/>
  <c r="E1356"/>
  <c r="D1356"/>
  <c r="F1355"/>
  <c r="E1355"/>
  <c r="D1355"/>
  <c r="F1354"/>
  <c r="E1354"/>
  <c r="D1354"/>
  <c r="G1354" s="1"/>
  <c r="D1353"/>
  <c r="F1352"/>
  <c r="E1352"/>
  <c r="D1352"/>
  <c r="F1351"/>
  <c r="E1351"/>
  <c r="D1351"/>
  <c r="D1331"/>
  <c r="E1331"/>
  <c r="F1331"/>
  <c r="D1332"/>
  <c r="D1329" s="1"/>
  <c r="E1332"/>
  <c r="F1332"/>
  <c r="D1333"/>
  <c r="E1333"/>
  <c r="F1333"/>
  <c r="D1334"/>
  <c r="E1334"/>
  <c r="F1334"/>
  <c r="D1335"/>
  <c r="E1335"/>
  <c r="F1335"/>
  <c r="E1330"/>
  <c r="F1330"/>
  <c r="D1330"/>
  <c r="G1330" s="1"/>
  <c r="D1219"/>
  <c r="D1220"/>
  <c r="D1221"/>
  <c r="E1221"/>
  <c r="F1221"/>
  <c r="D1222"/>
  <c r="E1222"/>
  <c r="F1222"/>
  <c r="D1223"/>
  <c r="E1223"/>
  <c r="F1223"/>
  <c r="E1218"/>
  <c r="F1218"/>
  <c r="D1218"/>
  <c r="D1142"/>
  <c r="E1142"/>
  <c r="F1142"/>
  <c r="D1143"/>
  <c r="D1140" s="1"/>
  <c r="E1143"/>
  <c r="F1143"/>
  <c r="F1140" s="1"/>
  <c r="D1144"/>
  <c r="E1144"/>
  <c r="F1144"/>
  <c r="D1145"/>
  <c r="E1145"/>
  <c r="F1145"/>
  <c r="D1146"/>
  <c r="E1146"/>
  <c r="F1146"/>
  <c r="E1141"/>
  <c r="F1141"/>
  <c r="D1141"/>
  <c r="F1111"/>
  <c r="E1111"/>
  <c r="D1111"/>
  <c r="F1110"/>
  <c r="E1110"/>
  <c r="D1110"/>
  <c r="F1109"/>
  <c r="E1109"/>
  <c r="D1109"/>
  <c r="D1108"/>
  <c r="F1107"/>
  <c r="E1107"/>
  <c r="D1107"/>
  <c r="F1106"/>
  <c r="E1106"/>
  <c r="D1106"/>
  <c r="G1106" s="1"/>
  <c r="F1083"/>
  <c r="E1083"/>
  <c r="D1083"/>
  <c r="F1082"/>
  <c r="E1082"/>
  <c r="D1082"/>
  <c r="F1081"/>
  <c r="E1081"/>
  <c r="D1081"/>
  <c r="D1080"/>
  <c r="F1079"/>
  <c r="E1079"/>
  <c r="D1079"/>
  <c r="F1078"/>
  <c r="E1078"/>
  <c r="D1078"/>
  <c r="G1078" s="1"/>
  <c r="F1055"/>
  <c r="F1048" s="1"/>
  <c r="E1055"/>
  <c r="E1048" s="1"/>
  <c r="D1055"/>
  <c r="F1054"/>
  <c r="F1047" s="1"/>
  <c r="E1054"/>
  <c r="E1047" s="1"/>
  <c r="D1054"/>
  <c r="F1053"/>
  <c r="F1046" s="1"/>
  <c r="E1053"/>
  <c r="E1046" s="1"/>
  <c r="D1053"/>
  <c r="D1052"/>
  <c r="D1045" s="1"/>
  <c r="F1051"/>
  <c r="F1044" s="1"/>
  <c r="E1051"/>
  <c r="E1044" s="1"/>
  <c r="D1051"/>
  <c r="F1050"/>
  <c r="F1043" s="1"/>
  <c r="E1050"/>
  <c r="E1043" s="1"/>
  <c r="D1050"/>
  <c r="D1056"/>
  <c r="F1560"/>
  <c r="E1560"/>
  <c r="D1560"/>
  <c r="G1560" s="1"/>
  <c r="F1553"/>
  <c r="E1553"/>
  <c r="D1553"/>
  <c r="F1546"/>
  <c r="E1546"/>
  <c r="D1546"/>
  <c r="F1525"/>
  <c r="E1525"/>
  <c r="D1525"/>
  <c r="D1518"/>
  <c r="F1511"/>
  <c r="E1511"/>
  <c r="D1511"/>
  <c r="E1504"/>
  <c r="F1497"/>
  <c r="E1497"/>
  <c r="D1497"/>
  <c r="F1490"/>
  <c r="E1490"/>
  <c r="D1490"/>
  <c r="F1483"/>
  <c r="E1483"/>
  <c r="D1483"/>
  <c r="F1476"/>
  <c r="E1476"/>
  <c r="D1476"/>
  <c r="F1462"/>
  <c r="D1462"/>
  <c r="F1455"/>
  <c r="D1455"/>
  <c r="F1448"/>
  <c r="E1448"/>
  <c r="D1448"/>
  <c r="F1441"/>
  <c r="D1441"/>
  <c r="D1434"/>
  <c r="D1427"/>
  <c r="D1420"/>
  <c r="D1413"/>
  <c r="D1406"/>
  <c r="D1399"/>
  <c r="F1392"/>
  <c r="E1392"/>
  <c r="D1392"/>
  <c r="F1385"/>
  <c r="E1385"/>
  <c r="D1385"/>
  <c r="F1378"/>
  <c r="E1378"/>
  <c r="D1378"/>
  <c r="G1378" s="1"/>
  <c r="D1357"/>
  <c r="F1336"/>
  <c r="E1336"/>
  <c r="D1336"/>
  <c r="F1329"/>
  <c r="F1315"/>
  <c r="E1315"/>
  <c r="D1315"/>
  <c r="F1301"/>
  <c r="E1301"/>
  <c r="D1301"/>
  <c r="F1294"/>
  <c r="E1294"/>
  <c r="D1294"/>
  <c r="F1287"/>
  <c r="E1287"/>
  <c r="D1287"/>
  <c r="D1245"/>
  <c r="F1231"/>
  <c r="D1231"/>
  <c r="F1224"/>
  <c r="E1224"/>
  <c r="D1224"/>
  <c r="F1210"/>
  <c r="E1210"/>
  <c r="D1210"/>
  <c r="F1203"/>
  <c r="E1203"/>
  <c r="D1203"/>
  <c r="F1196"/>
  <c r="E1196"/>
  <c r="D1196"/>
  <c r="G1196" s="1"/>
  <c r="F1182"/>
  <c r="E1182"/>
  <c r="D1182"/>
  <c r="F1168"/>
  <c r="E1168"/>
  <c r="D1168"/>
  <c r="F1161"/>
  <c r="E1161"/>
  <c r="D1161"/>
  <c r="F1154"/>
  <c r="E1154"/>
  <c r="D1154"/>
  <c r="G1154" s="1"/>
  <c r="F1147"/>
  <c r="E1147"/>
  <c r="D1147"/>
  <c r="D1112"/>
  <c r="D1084"/>
  <c r="D1023"/>
  <c r="D1021" s="1"/>
  <c r="E1023"/>
  <c r="F1023"/>
  <c r="D1024"/>
  <c r="E1024"/>
  <c r="G1024" s="1"/>
  <c r="F1024"/>
  <c r="D1025"/>
  <c r="E1025"/>
  <c r="F1025"/>
  <c r="D1026"/>
  <c r="G1026" s="1"/>
  <c r="E1026"/>
  <c r="F1026"/>
  <c r="D1027"/>
  <c r="E1027"/>
  <c r="F1027"/>
  <c r="E1022"/>
  <c r="F1022"/>
  <c r="D1022"/>
  <c r="G1022" s="1"/>
  <c r="F1028"/>
  <c r="E1028"/>
  <c r="D1028"/>
  <c r="F1014"/>
  <c r="E1014"/>
  <c r="D1014"/>
  <c r="F1013"/>
  <c r="E1013"/>
  <c r="D1013"/>
  <c r="F1012"/>
  <c r="E1012"/>
  <c r="D1012"/>
  <c r="F1011"/>
  <c r="E1011"/>
  <c r="D1011"/>
  <c r="G1011" s="1"/>
  <c r="F1010"/>
  <c r="E1010"/>
  <c r="D1010"/>
  <c r="F1009"/>
  <c r="E1009"/>
  <c r="G1009" s="1"/>
  <c r="D1009"/>
  <c r="F1008"/>
  <c r="E1008"/>
  <c r="D1008"/>
  <c r="D981"/>
  <c r="E981"/>
  <c r="F981"/>
  <c r="D982"/>
  <c r="D983"/>
  <c r="E983"/>
  <c r="F983"/>
  <c r="D984"/>
  <c r="G984" s="1"/>
  <c r="E984"/>
  <c r="F984"/>
  <c r="D985"/>
  <c r="E985"/>
  <c r="F985"/>
  <c r="E980"/>
  <c r="F980"/>
  <c r="D980"/>
  <c r="G980" s="1"/>
  <c r="D946"/>
  <c r="E946"/>
  <c r="F946"/>
  <c r="D947"/>
  <c r="D940" s="1"/>
  <c r="E947"/>
  <c r="F947"/>
  <c r="D948"/>
  <c r="E948"/>
  <c r="E941" s="1"/>
  <c r="F948"/>
  <c r="D949"/>
  <c r="E949"/>
  <c r="E942" s="1"/>
  <c r="F949"/>
  <c r="F942" s="1"/>
  <c r="D950"/>
  <c r="E950"/>
  <c r="F950"/>
  <c r="F943" s="1"/>
  <c r="E945"/>
  <c r="E938" s="1"/>
  <c r="F945"/>
  <c r="D945"/>
  <c r="F1035"/>
  <c r="E1035"/>
  <c r="G1035" s="1"/>
  <c r="D1035"/>
  <c r="F1000"/>
  <c r="E1000"/>
  <c r="D1000"/>
  <c r="D993"/>
  <c r="F986"/>
  <c r="E986"/>
  <c r="D986"/>
  <c r="F972"/>
  <c r="E972"/>
  <c r="D972"/>
  <c r="F965"/>
  <c r="E965"/>
  <c r="D965"/>
  <c r="F958"/>
  <c r="E958"/>
  <c r="D958"/>
  <c r="F951"/>
  <c r="E951"/>
  <c r="D951"/>
  <c r="F929"/>
  <c r="E929"/>
  <c r="D929"/>
  <c r="G929" s="1"/>
  <c r="F928"/>
  <c r="E928"/>
  <c r="D928"/>
  <c r="F927"/>
  <c r="E927"/>
  <c r="D927"/>
  <c r="F926"/>
  <c r="E926"/>
  <c r="D926"/>
  <c r="F925"/>
  <c r="E925"/>
  <c r="D925"/>
  <c r="G925" s="1"/>
  <c r="F924"/>
  <c r="E924"/>
  <c r="D924"/>
  <c r="F915"/>
  <c r="E915"/>
  <c r="D915"/>
  <c r="F914"/>
  <c r="E914"/>
  <c r="D914"/>
  <c r="F913"/>
  <c r="E913"/>
  <c r="D913"/>
  <c r="F912"/>
  <c r="E912"/>
  <c r="D912"/>
  <c r="G912" s="1"/>
  <c r="F911"/>
  <c r="E911"/>
  <c r="D911"/>
  <c r="F910"/>
  <c r="E910"/>
  <c r="E909" s="1"/>
  <c r="D910"/>
  <c r="F894"/>
  <c r="E894"/>
  <c r="D894"/>
  <c r="F893"/>
  <c r="E893"/>
  <c r="D893"/>
  <c r="F892"/>
  <c r="E892"/>
  <c r="D892"/>
  <c r="F891"/>
  <c r="E891"/>
  <c r="D891"/>
  <c r="F890"/>
  <c r="E890"/>
  <c r="D890"/>
  <c r="F889"/>
  <c r="E889"/>
  <c r="D889"/>
  <c r="F880"/>
  <c r="E880"/>
  <c r="D880"/>
  <c r="F879"/>
  <c r="E879"/>
  <c r="D879"/>
  <c r="G879" s="1"/>
  <c r="F878"/>
  <c r="E878"/>
  <c r="D878"/>
  <c r="F877"/>
  <c r="E877"/>
  <c r="D877"/>
  <c r="F876"/>
  <c r="E876"/>
  <c r="D876"/>
  <c r="F875"/>
  <c r="E875"/>
  <c r="D875"/>
  <c r="G875" s="1"/>
  <c r="D848"/>
  <c r="E848"/>
  <c r="F848"/>
  <c r="D849"/>
  <c r="D850"/>
  <c r="E850"/>
  <c r="F850"/>
  <c r="D851"/>
  <c r="E851"/>
  <c r="E844" s="1"/>
  <c r="F851"/>
  <c r="D852"/>
  <c r="E852"/>
  <c r="F852"/>
  <c r="F845" s="1"/>
  <c r="E847"/>
  <c r="F847"/>
  <c r="D847"/>
  <c r="F930"/>
  <c r="E930"/>
  <c r="D930"/>
  <c r="F916"/>
  <c r="E916"/>
  <c r="D916"/>
  <c r="G916" s="1"/>
  <c r="F895"/>
  <c r="E895"/>
  <c r="D895"/>
  <c r="F881"/>
  <c r="E881"/>
  <c r="D881"/>
  <c r="D853"/>
  <c r="F832"/>
  <c r="E832"/>
  <c r="D832"/>
  <c r="G832" s="1"/>
  <c r="D820"/>
  <c r="E820"/>
  <c r="F820"/>
  <c r="D821"/>
  <c r="D751" s="1"/>
  <c r="D730" s="1"/>
  <c r="E821"/>
  <c r="E751" s="1"/>
  <c r="F821"/>
  <c r="F751" s="1"/>
  <c r="F730" s="1"/>
  <c r="D822"/>
  <c r="E822"/>
  <c r="F822"/>
  <c r="D823"/>
  <c r="E823"/>
  <c r="F823"/>
  <c r="D824"/>
  <c r="E824"/>
  <c r="F824"/>
  <c r="E819"/>
  <c r="F819"/>
  <c r="D819"/>
  <c r="F825"/>
  <c r="E825"/>
  <c r="D825"/>
  <c r="D757"/>
  <c r="E757"/>
  <c r="F757"/>
  <c r="D759"/>
  <c r="E759"/>
  <c r="E752" s="1"/>
  <c r="E731" s="1"/>
  <c r="F759"/>
  <c r="D760"/>
  <c r="E760"/>
  <c r="E753" s="1"/>
  <c r="E732" s="1"/>
  <c r="F760"/>
  <c r="F753" s="1"/>
  <c r="F732" s="1"/>
  <c r="D761"/>
  <c r="E761"/>
  <c r="F761"/>
  <c r="F754" s="1"/>
  <c r="F733" s="1"/>
  <c r="E756"/>
  <c r="E749" s="1"/>
  <c r="F756"/>
  <c r="D756"/>
  <c r="F790"/>
  <c r="E790"/>
  <c r="D790"/>
  <c r="F811"/>
  <c r="E811"/>
  <c r="D811"/>
  <c r="F804"/>
  <c r="E804"/>
  <c r="D804"/>
  <c r="F797"/>
  <c r="E797"/>
  <c r="D797"/>
  <c r="F783"/>
  <c r="E783"/>
  <c r="D783"/>
  <c r="F776"/>
  <c r="E776"/>
  <c r="D776"/>
  <c r="F769"/>
  <c r="E769"/>
  <c r="D769"/>
  <c r="F762"/>
  <c r="E762"/>
  <c r="D762"/>
  <c r="E755"/>
  <c r="D755"/>
  <c r="F741"/>
  <c r="E741"/>
  <c r="D741"/>
  <c r="G741" s="1"/>
  <c r="F734"/>
  <c r="E734"/>
  <c r="D734"/>
  <c r="D715"/>
  <c r="D716"/>
  <c r="D717"/>
  <c r="E717"/>
  <c r="F717"/>
  <c r="D718"/>
  <c r="G718" s="1"/>
  <c r="E718"/>
  <c r="F718"/>
  <c r="D719"/>
  <c r="E719"/>
  <c r="F719"/>
  <c r="E714"/>
  <c r="F714"/>
  <c r="D714"/>
  <c r="G714" s="1"/>
  <c r="D701"/>
  <c r="E701"/>
  <c r="F701"/>
  <c r="D702"/>
  <c r="D703"/>
  <c r="E703"/>
  <c r="F703"/>
  <c r="D704"/>
  <c r="G704" s="1"/>
  <c r="E704"/>
  <c r="F704"/>
  <c r="D705"/>
  <c r="E705"/>
  <c r="F705"/>
  <c r="E700"/>
  <c r="F700"/>
  <c r="D700"/>
  <c r="D666"/>
  <c r="E666"/>
  <c r="F666"/>
  <c r="D667"/>
  <c r="D660" s="1"/>
  <c r="E667"/>
  <c r="F667"/>
  <c r="D668"/>
  <c r="E668"/>
  <c r="E661" s="1"/>
  <c r="F668"/>
  <c r="D669"/>
  <c r="E669"/>
  <c r="E662" s="1"/>
  <c r="F669"/>
  <c r="F662" s="1"/>
  <c r="D670"/>
  <c r="E670"/>
  <c r="F670"/>
  <c r="F663" s="1"/>
  <c r="E665"/>
  <c r="E658" s="1"/>
  <c r="F665"/>
  <c r="D665"/>
  <c r="D720"/>
  <c r="D706"/>
  <c r="F692"/>
  <c r="E692"/>
  <c r="D692"/>
  <c r="F685"/>
  <c r="E685"/>
  <c r="D685"/>
  <c r="G685" s="1"/>
  <c r="F678"/>
  <c r="E678"/>
  <c r="D678"/>
  <c r="F671"/>
  <c r="E671"/>
  <c r="D671"/>
  <c r="D624"/>
  <c r="E624"/>
  <c r="F624"/>
  <c r="D625"/>
  <c r="E625"/>
  <c r="F625"/>
  <c r="D626"/>
  <c r="G626" s="1"/>
  <c r="E626"/>
  <c r="F626"/>
  <c r="D627"/>
  <c r="E627"/>
  <c r="F627"/>
  <c r="D628"/>
  <c r="E628"/>
  <c r="F628"/>
  <c r="E623"/>
  <c r="F623"/>
  <c r="D623"/>
  <c r="G623" s="1"/>
  <c r="D610"/>
  <c r="G610" s="1"/>
  <c r="E610"/>
  <c r="F610"/>
  <c r="D611"/>
  <c r="D612"/>
  <c r="G612" s="1"/>
  <c r="E612"/>
  <c r="F612"/>
  <c r="D613"/>
  <c r="E613"/>
  <c r="F613"/>
  <c r="D614"/>
  <c r="E614"/>
  <c r="F614"/>
  <c r="E609"/>
  <c r="F609"/>
  <c r="D609"/>
  <c r="G609" s="1"/>
  <c r="D575"/>
  <c r="F575"/>
  <c r="D576"/>
  <c r="D577"/>
  <c r="E577"/>
  <c r="F577"/>
  <c r="D578"/>
  <c r="E578"/>
  <c r="F578"/>
  <c r="D579"/>
  <c r="E579"/>
  <c r="F579"/>
  <c r="F574"/>
  <c r="D574"/>
  <c r="D554"/>
  <c r="E554"/>
  <c r="F554"/>
  <c r="D555"/>
  <c r="D556"/>
  <c r="E556"/>
  <c r="F556"/>
  <c r="D557"/>
  <c r="E557"/>
  <c r="F557"/>
  <c r="D558"/>
  <c r="G558" s="1"/>
  <c r="E558"/>
  <c r="F558"/>
  <c r="E553"/>
  <c r="F553"/>
  <c r="D553"/>
  <c r="D533"/>
  <c r="D534"/>
  <c r="D535"/>
  <c r="E535"/>
  <c r="F535"/>
  <c r="D536"/>
  <c r="E536"/>
  <c r="F536"/>
  <c r="D537"/>
  <c r="E537"/>
  <c r="F537"/>
  <c r="E532"/>
  <c r="F532"/>
  <c r="D532"/>
  <c r="F650"/>
  <c r="E650"/>
  <c r="D650"/>
  <c r="F643"/>
  <c r="E643"/>
  <c r="D643"/>
  <c r="F636"/>
  <c r="E636"/>
  <c r="D636"/>
  <c r="F629"/>
  <c r="E629"/>
  <c r="D629"/>
  <c r="D615"/>
  <c r="F601"/>
  <c r="E601"/>
  <c r="D601"/>
  <c r="F594"/>
  <c r="E594"/>
  <c r="D594"/>
  <c r="F587"/>
  <c r="D587"/>
  <c r="D580"/>
  <c r="F566"/>
  <c r="E566"/>
  <c r="D566"/>
  <c r="D559"/>
  <c r="F545"/>
  <c r="E545"/>
  <c r="D545"/>
  <c r="D538"/>
  <c r="D498"/>
  <c r="E498"/>
  <c r="E435" s="1"/>
  <c r="F498"/>
  <c r="F435" s="1"/>
  <c r="D499"/>
  <c r="D436" s="1"/>
  <c r="D500"/>
  <c r="E500"/>
  <c r="E437" s="1"/>
  <c r="F500"/>
  <c r="F437" s="1"/>
  <c r="D501"/>
  <c r="E501"/>
  <c r="E438" s="1"/>
  <c r="F501"/>
  <c r="F438" s="1"/>
  <c r="D502"/>
  <c r="E502"/>
  <c r="E439" s="1"/>
  <c r="F502"/>
  <c r="F439" s="1"/>
  <c r="E497"/>
  <c r="E434" s="1"/>
  <c r="F497"/>
  <c r="F434" s="1"/>
  <c r="D497"/>
  <c r="F520"/>
  <c r="K298" i="26"/>
  <c r="L298"/>
  <c r="M298"/>
  <c r="I298"/>
  <c r="J300"/>
  <c r="F300"/>
  <c r="J299"/>
  <c r="J298" s="1"/>
  <c r="F299"/>
  <c r="F298" s="1"/>
  <c r="J303"/>
  <c r="F303"/>
  <c r="J302"/>
  <c r="F302"/>
  <c r="J301"/>
  <c r="F301"/>
  <c r="J305"/>
  <c r="F305"/>
  <c r="J304"/>
  <c r="F304"/>
  <c r="J306"/>
  <c r="F306"/>
  <c r="M286"/>
  <c r="L286"/>
  <c r="K286"/>
  <c r="H286"/>
  <c r="I286"/>
  <c r="G286"/>
  <c r="J287"/>
  <c r="F287"/>
  <c r="J288"/>
  <c r="F288"/>
  <c r="J295"/>
  <c r="F295"/>
  <c r="J297"/>
  <c r="F297"/>
  <c r="F393" i="25"/>
  <c r="E393" s="1"/>
  <c r="G1472" l="1"/>
  <c r="D1504"/>
  <c r="G1504" s="1"/>
  <c r="D1374"/>
  <c r="D1371" s="1"/>
  <c r="E1139"/>
  <c r="G1168"/>
  <c r="F888"/>
  <c r="E840"/>
  <c r="E843"/>
  <c r="G889"/>
  <c r="G893"/>
  <c r="G823"/>
  <c r="G811"/>
  <c r="G776"/>
  <c r="G1497"/>
  <c r="D1136"/>
  <c r="F939"/>
  <c r="G1111"/>
  <c r="G1083"/>
  <c r="G1000"/>
  <c r="E944"/>
  <c r="G930"/>
  <c r="E923"/>
  <c r="G981"/>
  <c r="G894"/>
  <c r="F844"/>
  <c r="E888"/>
  <c r="D713"/>
  <c r="G877"/>
  <c r="G671"/>
  <c r="G1012"/>
  <c r="G1023"/>
  <c r="G1161"/>
  <c r="G1203"/>
  <c r="G1287"/>
  <c r="G1385"/>
  <c r="G1525"/>
  <c r="G1079"/>
  <c r="G1107"/>
  <c r="G824"/>
  <c r="G972"/>
  <c r="G1334"/>
  <c r="E754"/>
  <c r="E733" s="1"/>
  <c r="D846"/>
  <c r="F909"/>
  <c r="F944"/>
  <c r="F1134"/>
  <c r="F1137"/>
  <c r="G1221"/>
  <c r="G1335"/>
  <c r="G1331"/>
  <c r="G557"/>
  <c r="G579"/>
  <c r="G678"/>
  <c r="G703"/>
  <c r="G701"/>
  <c r="G717"/>
  <c r="G762"/>
  <c r="G797"/>
  <c r="F749"/>
  <c r="F752"/>
  <c r="F731" s="1"/>
  <c r="G881"/>
  <c r="G878"/>
  <c r="G911"/>
  <c r="G915"/>
  <c r="G928"/>
  <c r="F938"/>
  <c r="F941"/>
  <c r="G983"/>
  <c r="G1010"/>
  <c r="G1014"/>
  <c r="G1025"/>
  <c r="G1182"/>
  <c r="G1301"/>
  <c r="G1336"/>
  <c r="G1448"/>
  <c r="G1476"/>
  <c r="G1082"/>
  <c r="G1110"/>
  <c r="E1134"/>
  <c r="F1138"/>
  <c r="E1137"/>
  <c r="E874"/>
  <c r="F818"/>
  <c r="E1007"/>
  <c r="F1021"/>
  <c r="F499"/>
  <c r="F436" s="1"/>
  <c r="F433" s="1"/>
  <c r="E520"/>
  <c r="F750"/>
  <c r="F729" s="1"/>
  <c r="G769"/>
  <c r="G643"/>
  <c r="G535"/>
  <c r="G545"/>
  <c r="D435"/>
  <c r="G435" s="1"/>
  <c r="G498"/>
  <c r="D439"/>
  <c r="G439" s="1"/>
  <c r="G502"/>
  <c r="G566"/>
  <c r="D608"/>
  <c r="G553"/>
  <c r="F658"/>
  <c r="D663"/>
  <c r="G670"/>
  <c r="F661"/>
  <c r="E664"/>
  <c r="D659"/>
  <c r="D749"/>
  <c r="G749" s="1"/>
  <c r="G756"/>
  <c r="D753"/>
  <c r="G760"/>
  <c r="D818"/>
  <c r="G819"/>
  <c r="F840"/>
  <c r="D845"/>
  <c r="G852"/>
  <c r="F843"/>
  <c r="F841"/>
  <c r="G876"/>
  <c r="G880"/>
  <c r="G891"/>
  <c r="D909"/>
  <c r="G909" s="1"/>
  <c r="G913"/>
  <c r="F923"/>
  <c r="D944"/>
  <c r="D943"/>
  <c r="G950"/>
  <c r="D939"/>
  <c r="G1013"/>
  <c r="G1210"/>
  <c r="G1294"/>
  <c r="G1392"/>
  <c r="G1546"/>
  <c r="D1134"/>
  <c r="G1141"/>
  <c r="D1138"/>
  <c r="G1145"/>
  <c r="G1351"/>
  <c r="G1355"/>
  <c r="D699"/>
  <c r="G700"/>
  <c r="D754"/>
  <c r="G761"/>
  <c r="G944"/>
  <c r="D1007"/>
  <c r="G1007" s="1"/>
  <c r="G1008"/>
  <c r="D1044"/>
  <c r="G1044" s="1"/>
  <c r="G1051"/>
  <c r="D1048"/>
  <c r="G1048" s="1"/>
  <c r="G1055"/>
  <c r="D1139"/>
  <c r="G1139" s="1"/>
  <c r="G1146"/>
  <c r="E1140"/>
  <c r="G1140" s="1"/>
  <c r="D1135"/>
  <c r="G1142"/>
  <c r="D437"/>
  <c r="G437" s="1"/>
  <c r="G500"/>
  <c r="G601"/>
  <c r="G577"/>
  <c r="G613"/>
  <c r="G627"/>
  <c r="D661"/>
  <c r="G661" s="1"/>
  <c r="G668"/>
  <c r="G705"/>
  <c r="G719"/>
  <c r="G755"/>
  <c r="G783"/>
  <c r="G790"/>
  <c r="G825"/>
  <c r="D843"/>
  <c r="G850"/>
  <c r="D841"/>
  <c r="G848"/>
  <c r="G890"/>
  <c r="D923"/>
  <c r="G924"/>
  <c r="G965"/>
  <c r="G986"/>
  <c r="D941"/>
  <c r="G941" s="1"/>
  <c r="G948"/>
  <c r="G985"/>
  <c r="G1027"/>
  <c r="G1490"/>
  <c r="G1511"/>
  <c r="D1043"/>
  <c r="G1050"/>
  <c r="D1047"/>
  <c r="G1047" s="1"/>
  <c r="G1054"/>
  <c r="G1218"/>
  <c r="G1222"/>
  <c r="D1350"/>
  <c r="G636"/>
  <c r="G536"/>
  <c r="G692"/>
  <c r="D434"/>
  <c r="G434" s="1"/>
  <c r="G497"/>
  <c r="D438"/>
  <c r="G438" s="1"/>
  <c r="G501"/>
  <c r="G594"/>
  <c r="G629"/>
  <c r="G650"/>
  <c r="G537"/>
  <c r="G556"/>
  <c r="G554"/>
  <c r="G578"/>
  <c r="G614"/>
  <c r="G628"/>
  <c r="D658"/>
  <c r="G665"/>
  <c r="E663"/>
  <c r="D662"/>
  <c r="G662" s="1"/>
  <c r="G669"/>
  <c r="G734"/>
  <c r="F755"/>
  <c r="G804"/>
  <c r="D752"/>
  <c r="G759"/>
  <c r="D750"/>
  <c r="D729" s="1"/>
  <c r="G757"/>
  <c r="G822"/>
  <c r="G895"/>
  <c r="D840"/>
  <c r="G840" s="1"/>
  <c r="G847"/>
  <c r="E845"/>
  <c r="D844"/>
  <c r="G844" s="1"/>
  <c r="G851"/>
  <c r="D842"/>
  <c r="D874"/>
  <c r="F874"/>
  <c r="D888"/>
  <c r="G888" s="1"/>
  <c r="G892"/>
  <c r="G910"/>
  <c r="G914"/>
  <c r="G927"/>
  <c r="G951"/>
  <c r="G958"/>
  <c r="D979"/>
  <c r="E1021"/>
  <c r="G1021" s="1"/>
  <c r="D938"/>
  <c r="G945"/>
  <c r="E943"/>
  <c r="D942"/>
  <c r="G942" s="1"/>
  <c r="G949"/>
  <c r="F1007"/>
  <c r="G1028"/>
  <c r="G1147"/>
  <c r="G1224"/>
  <c r="G1315"/>
  <c r="G1483"/>
  <c r="G1553"/>
  <c r="D1046"/>
  <c r="G1046" s="1"/>
  <c r="G1053"/>
  <c r="G1081"/>
  <c r="G1109"/>
  <c r="F1139"/>
  <c r="E1138"/>
  <c r="D1137"/>
  <c r="G1137" s="1"/>
  <c r="G1144"/>
  <c r="G1223"/>
  <c r="D1217"/>
  <c r="G1333"/>
  <c r="G1352"/>
  <c r="G1356"/>
  <c r="G1444"/>
  <c r="G947"/>
  <c r="E939"/>
  <c r="G939" s="1"/>
  <c r="G946"/>
  <c r="E841"/>
  <c r="G820"/>
  <c r="E750"/>
  <c r="E729" s="1"/>
  <c r="E818"/>
  <c r="G926"/>
  <c r="G821"/>
  <c r="E730"/>
  <c r="G730" s="1"/>
  <c r="G751"/>
  <c r="D573"/>
  <c r="G624"/>
  <c r="D664"/>
  <c r="F664"/>
  <c r="G666"/>
  <c r="G667"/>
  <c r="G625"/>
  <c r="G532"/>
  <c r="J286" i="26"/>
  <c r="E1231" i="25"/>
  <c r="G1231" s="1"/>
  <c r="F1471"/>
  <c r="G1143"/>
  <c r="G1332"/>
  <c r="G1535"/>
  <c r="E1532"/>
  <c r="G1532" s="1"/>
  <c r="G1441"/>
  <c r="E499"/>
  <c r="E496" s="1"/>
  <c r="G520"/>
  <c r="D1049"/>
  <c r="D1077"/>
  <c r="E1329"/>
  <c r="G1329" s="1"/>
  <c r="F286" i="26"/>
  <c r="E728" i="25"/>
  <c r="F728"/>
  <c r="F727" s="1"/>
  <c r="D386"/>
  <c r="F386"/>
  <c r="D387"/>
  <c r="D388"/>
  <c r="E388"/>
  <c r="F388"/>
  <c r="D389"/>
  <c r="E389"/>
  <c r="F389"/>
  <c r="D390"/>
  <c r="E390"/>
  <c r="F390"/>
  <c r="D414"/>
  <c r="E414"/>
  <c r="F414"/>
  <c r="D415"/>
  <c r="D416"/>
  <c r="E416"/>
  <c r="F416"/>
  <c r="D417"/>
  <c r="E417"/>
  <c r="F417"/>
  <c r="D418"/>
  <c r="E418"/>
  <c r="F418"/>
  <c r="E413"/>
  <c r="F413"/>
  <c r="D413"/>
  <c r="G413" s="1"/>
  <c r="F517"/>
  <c r="E517"/>
  <c r="D517"/>
  <c r="F510"/>
  <c r="E510"/>
  <c r="D510"/>
  <c r="F503"/>
  <c r="E503"/>
  <c r="D503"/>
  <c r="D496"/>
  <c r="F489"/>
  <c r="E489"/>
  <c r="D489"/>
  <c r="F482"/>
  <c r="E482"/>
  <c r="D482"/>
  <c r="F475"/>
  <c r="E475"/>
  <c r="D475"/>
  <c r="G475" s="1"/>
  <c r="F468"/>
  <c r="E468"/>
  <c r="D468"/>
  <c r="F461"/>
  <c r="E461"/>
  <c r="D461"/>
  <c r="F454"/>
  <c r="E454"/>
  <c r="D454"/>
  <c r="F447"/>
  <c r="E447"/>
  <c r="D447"/>
  <c r="G447" s="1"/>
  <c r="F440"/>
  <c r="E440"/>
  <c r="D440"/>
  <c r="D433"/>
  <c r="F426"/>
  <c r="E426"/>
  <c r="D426"/>
  <c r="G426" s="1"/>
  <c r="D419"/>
  <c r="F405"/>
  <c r="E405"/>
  <c r="D405"/>
  <c r="G405" s="1"/>
  <c r="F398"/>
  <c r="E398"/>
  <c r="D398"/>
  <c r="D337"/>
  <c r="D330" s="1"/>
  <c r="D339"/>
  <c r="F339"/>
  <c r="F332" s="1"/>
  <c r="D340"/>
  <c r="F340"/>
  <c r="F333" s="1"/>
  <c r="D341"/>
  <c r="F341"/>
  <c r="F334" s="1"/>
  <c r="F336"/>
  <c r="F329" s="1"/>
  <c r="D336"/>
  <c r="D302"/>
  <c r="E302"/>
  <c r="F302"/>
  <c r="D303"/>
  <c r="D304"/>
  <c r="E304"/>
  <c r="E297" s="1"/>
  <c r="E9" s="1"/>
  <c r="F304"/>
  <c r="D305"/>
  <c r="E305"/>
  <c r="E298" s="1"/>
  <c r="E10" s="1"/>
  <c r="F305"/>
  <c r="D306"/>
  <c r="E306"/>
  <c r="E299" s="1"/>
  <c r="E11" s="1"/>
  <c r="F306"/>
  <c r="E301"/>
  <c r="E294" s="1"/>
  <c r="E6" s="1"/>
  <c r="F301"/>
  <c r="F294" s="1"/>
  <c r="D301"/>
  <c r="F370"/>
  <c r="E370"/>
  <c r="D370"/>
  <c r="F363"/>
  <c r="E363"/>
  <c r="D363"/>
  <c r="G363" s="1"/>
  <c r="F356"/>
  <c r="E356"/>
  <c r="D356"/>
  <c r="D342"/>
  <c r="F321"/>
  <c r="E321"/>
  <c r="D321"/>
  <c r="D314"/>
  <c r="D307"/>
  <c r="E132"/>
  <c r="D132"/>
  <c r="F132"/>
  <c r="D24"/>
  <c r="E24"/>
  <c r="F24"/>
  <c r="D25"/>
  <c r="E25"/>
  <c r="F25"/>
  <c r="D26"/>
  <c r="E26"/>
  <c r="F26"/>
  <c r="E21"/>
  <c r="F21"/>
  <c r="D21"/>
  <c r="D59"/>
  <c r="E59"/>
  <c r="F59"/>
  <c r="D60"/>
  <c r="E60"/>
  <c r="F60"/>
  <c r="D61"/>
  <c r="E61"/>
  <c r="F61"/>
  <c r="D148"/>
  <c r="F148"/>
  <c r="E148" s="1"/>
  <c r="D150"/>
  <c r="F150"/>
  <c r="E150" s="1"/>
  <c r="D151"/>
  <c r="F151"/>
  <c r="E151" s="1"/>
  <c r="D152"/>
  <c r="F152"/>
  <c r="E152" s="1"/>
  <c r="F147"/>
  <c r="E147" s="1"/>
  <c r="D147"/>
  <c r="D178"/>
  <c r="E178"/>
  <c r="F178"/>
  <c r="D179"/>
  <c r="E179"/>
  <c r="F179"/>
  <c r="D180"/>
  <c r="E180"/>
  <c r="G180" s="1"/>
  <c r="F180"/>
  <c r="E175"/>
  <c r="F175"/>
  <c r="D175"/>
  <c r="D232"/>
  <c r="E232"/>
  <c r="F232"/>
  <c r="D234"/>
  <c r="E234"/>
  <c r="F234"/>
  <c r="D235"/>
  <c r="E235"/>
  <c r="G235" s="1"/>
  <c r="F235"/>
  <c r="D236"/>
  <c r="E236"/>
  <c r="F236"/>
  <c r="E231"/>
  <c r="F231"/>
  <c r="D231"/>
  <c r="D254"/>
  <c r="E254"/>
  <c r="F254"/>
  <c r="D255"/>
  <c r="E255"/>
  <c r="F255"/>
  <c r="D256"/>
  <c r="E256"/>
  <c r="F256"/>
  <c r="D257"/>
  <c r="E257"/>
  <c r="F257"/>
  <c r="E252"/>
  <c r="F252"/>
  <c r="D252"/>
  <c r="F265"/>
  <c r="E265"/>
  <c r="D265"/>
  <c r="F216"/>
  <c r="E216"/>
  <c r="D216"/>
  <c r="G216" s="1"/>
  <c r="F160"/>
  <c r="E160"/>
  <c r="D160"/>
  <c r="F111"/>
  <c r="E111"/>
  <c r="D111"/>
  <c r="F104"/>
  <c r="E104"/>
  <c r="D104"/>
  <c r="G843" l="1"/>
  <c r="F6"/>
  <c r="D728"/>
  <c r="F298"/>
  <c r="F10" s="1"/>
  <c r="F496"/>
  <c r="G818"/>
  <c r="G874"/>
  <c r="G1134"/>
  <c r="G923"/>
  <c r="D839"/>
  <c r="G841"/>
  <c r="G257"/>
  <c r="G25"/>
  <c r="G179"/>
  <c r="G61"/>
  <c r="G370"/>
  <c r="F297"/>
  <c r="F9" s="1"/>
  <c r="G454"/>
  <c r="G482"/>
  <c r="G503"/>
  <c r="G256"/>
  <c r="G236"/>
  <c r="G21"/>
  <c r="G24"/>
  <c r="F299"/>
  <c r="F11" s="1"/>
  <c r="F748"/>
  <c r="E748"/>
  <c r="G729"/>
  <c r="G151"/>
  <c r="D748"/>
  <c r="G750"/>
  <c r="G664"/>
  <c r="G517"/>
  <c r="G416"/>
  <c r="G414"/>
  <c r="G389"/>
  <c r="G390"/>
  <c r="G321"/>
  <c r="G104"/>
  <c r="G265"/>
  <c r="G252"/>
  <c r="G255"/>
  <c r="G231"/>
  <c r="G234"/>
  <c r="G232"/>
  <c r="G175"/>
  <c r="G178"/>
  <c r="G147"/>
  <c r="G60"/>
  <c r="D300"/>
  <c r="G301"/>
  <c r="G305"/>
  <c r="D329"/>
  <c r="G329" s="1"/>
  <c r="G336"/>
  <c r="D333"/>
  <c r="G333" s="1"/>
  <c r="G340"/>
  <c r="G461"/>
  <c r="G489"/>
  <c r="G510"/>
  <c r="G728"/>
  <c r="D731"/>
  <c r="G731" s="1"/>
  <c r="G752"/>
  <c r="D657"/>
  <c r="G658"/>
  <c r="G845"/>
  <c r="G663"/>
  <c r="G306"/>
  <c r="D334"/>
  <c r="G334" s="1"/>
  <c r="G341"/>
  <c r="D937"/>
  <c r="G938"/>
  <c r="G1138"/>
  <c r="G943"/>
  <c r="D732"/>
  <c r="G732" s="1"/>
  <c r="G753"/>
  <c r="G148"/>
  <c r="G417"/>
  <c r="D412"/>
  <c r="D733"/>
  <c r="G733" s="1"/>
  <c r="G754"/>
  <c r="G111"/>
  <c r="G160"/>
  <c r="G254"/>
  <c r="G152"/>
  <c r="G150"/>
  <c r="G59"/>
  <c r="G26"/>
  <c r="G132"/>
  <c r="G356"/>
  <c r="G304"/>
  <c r="G302"/>
  <c r="D332"/>
  <c r="G332" s="1"/>
  <c r="G339"/>
  <c r="G398"/>
  <c r="G440"/>
  <c r="G468"/>
  <c r="G418"/>
  <c r="G388"/>
  <c r="D1133"/>
  <c r="D1042"/>
  <c r="G1043"/>
  <c r="E727"/>
  <c r="G496"/>
  <c r="E436"/>
  <c r="G499"/>
  <c r="F382"/>
  <c r="D382"/>
  <c r="G382" s="1"/>
  <c r="E381"/>
  <c r="D383"/>
  <c r="E382"/>
  <c r="F381"/>
  <c r="D381"/>
  <c r="D18"/>
  <c r="E383"/>
  <c r="D380"/>
  <c r="D379"/>
  <c r="D19"/>
  <c r="D17"/>
  <c r="F383"/>
  <c r="F379"/>
  <c r="D295"/>
  <c r="E19"/>
  <c r="G19" s="1"/>
  <c r="F18"/>
  <c r="E17"/>
  <c r="F19"/>
  <c r="E18"/>
  <c r="F17"/>
  <c r="G748" l="1"/>
  <c r="D294"/>
  <c r="G294" s="1"/>
  <c r="D299"/>
  <c r="G299" s="1"/>
  <c r="G381"/>
  <c r="D297"/>
  <c r="G297" s="1"/>
  <c r="D727"/>
  <c r="G727" s="1"/>
  <c r="D298"/>
  <c r="G298" s="1"/>
  <c r="G383"/>
  <c r="G18"/>
  <c r="G17"/>
  <c r="G436"/>
  <c r="E433"/>
  <c r="G433" s="1"/>
  <c r="D223"/>
  <c r="F167"/>
  <c r="E167"/>
  <c r="D167"/>
  <c r="F97"/>
  <c r="E97"/>
  <c r="D97"/>
  <c r="G97" s="1"/>
  <c r="I318" i="28"/>
  <c r="I315"/>
  <c r="I312"/>
  <c r="I311"/>
  <c r="I309"/>
  <c r="I307"/>
  <c r="I305"/>
  <c r="I304"/>
  <c r="I303"/>
  <c r="I300"/>
  <c r="I298"/>
  <c r="I297"/>
  <c r="I296"/>
  <c r="I295"/>
  <c r="I294"/>
  <c r="I291"/>
  <c r="I290"/>
  <c r="I289"/>
  <c r="I288"/>
  <c r="I286"/>
  <c r="I272"/>
  <c r="I271"/>
  <c r="I270"/>
  <c r="I269"/>
  <c r="I268"/>
  <c r="I264"/>
  <c r="I263"/>
  <c r="I260"/>
  <c r="I246"/>
  <c r="I244"/>
  <c r="I241"/>
  <c r="I240"/>
  <c r="I239"/>
  <c r="I237"/>
  <c r="I235"/>
  <c r="I234"/>
  <c r="I232"/>
  <c r="I229"/>
  <c r="I228"/>
  <c r="I226"/>
  <c r="I225"/>
  <c r="I224"/>
  <c r="I223"/>
  <c r="I222"/>
  <c r="I221"/>
  <c r="I220"/>
  <c r="I219"/>
  <c r="I209"/>
  <c r="I208"/>
  <c r="I206"/>
  <c r="I205"/>
  <c r="I203"/>
  <c r="I201"/>
  <c r="I200"/>
  <c r="I199"/>
  <c r="I198"/>
  <c r="I194"/>
  <c r="I190"/>
  <c r="I188"/>
  <c r="I187"/>
  <c r="I186"/>
  <c r="I185"/>
  <c r="I184"/>
  <c r="I181"/>
  <c r="I180"/>
  <c r="I179"/>
  <c r="I178"/>
  <c r="I177"/>
  <c r="I176"/>
  <c r="I174"/>
  <c r="I173"/>
  <c r="I171"/>
  <c r="I170"/>
  <c r="I169"/>
  <c r="I166"/>
  <c r="I164"/>
  <c r="I163"/>
  <c r="I162"/>
  <c r="I161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6"/>
  <c r="I118" s="1"/>
  <c r="I135"/>
  <c r="I134"/>
  <c r="I132"/>
  <c r="I130"/>
  <c r="I128"/>
  <c r="I127"/>
  <c r="I126"/>
  <c r="I125"/>
  <c r="I124"/>
  <c r="I123"/>
  <c r="I122"/>
  <c r="I120"/>
  <c r="I119"/>
  <c r="I117"/>
  <c r="I116"/>
  <c r="I115"/>
  <c r="I114"/>
  <c r="I113"/>
  <c r="I111"/>
  <c r="I107"/>
  <c r="I106"/>
  <c r="I104"/>
  <c r="I103"/>
  <c r="I101"/>
  <c r="I100"/>
  <c r="I98"/>
  <c r="I97"/>
  <c r="I96"/>
  <c r="I95"/>
  <c r="I94"/>
  <c r="I92"/>
  <c r="I91"/>
  <c r="I90"/>
  <c r="I89"/>
  <c r="I84"/>
  <c r="I83"/>
  <c r="I78"/>
  <c r="I74"/>
  <c r="I73"/>
  <c r="I70"/>
  <c r="I69"/>
  <c r="I67"/>
  <c r="I66"/>
  <c r="I64"/>
  <c r="I63"/>
  <c r="I62"/>
  <c r="I61"/>
  <c r="I59"/>
  <c r="I53"/>
  <c r="I52"/>
  <c r="I51"/>
  <c r="I50"/>
  <c r="I48"/>
  <c r="I47"/>
  <c r="I46"/>
  <c r="I45"/>
  <c r="I44"/>
  <c r="I43"/>
  <c r="I42"/>
  <c r="I41"/>
  <c r="I40"/>
  <c r="I39"/>
  <c r="I35"/>
  <c r="I34"/>
  <c r="I33"/>
  <c r="I32"/>
  <c r="I31"/>
  <c r="I29"/>
  <c r="I28"/>
  <c r="I27"/>
  <c r="I26"/>
  <c r="I25"/>
  <c r="I24"/>
  <c r="I23"/>
  <c r="I21"/>
  <c r="I19"/>
  <c r="I18"/>
  <c r="I17"/>
  <c r="I15"/>
  <c r="I13"/>
  <c r="I12"/>
  <c r="I11"/>
  <c r="I10"/>
  <c r="I9" l="1"/>
  <c r="I249"/>
  <c r="I137"/>
  <c r="I236"/>
  <c r="G167" i="25"/>
  <c r="I88" i="28"/>
  <c r="I65"/>
  <c r="I57"/>
  <c r="I77"/>
  <c r="I210"/>
  <c r="I285"/>
  <c r="I160"/>
  <c r="M296" i="26"/>
  <c r="F422" i="25" s="1"/>
  <c r="E422" s="1"/>
  <c r="L296" i="26"/>
  <c r="K296"/>
  <c r="J296"/>
  <c r="I296"/>
  <c r="H296"/>
  <c r="G296"/>
  <c r="F296"/>
  <c r="M294"/>
  <c r="L294"/>
  <c r="K294"/>
  <c r="J294"/>
  <c r="I294"/>
  <c r="H294"/>
  <c r="G294"/>
  <c r="F294"/>
  <c r="G289"/>
  <c r="H289"/>
  <c r="I289"/>
  <c r="K289"/>
  <c r="L289"/>
  <c r="M289"/>
  <c r="Q290"/>
  <c r="P290"/>
  <c r="O290"/>
  <c r="J290"/>
  <c r="F290"/>
  <c r="F289" s="1"/>
  <c r="G292"/>
  <c r="G291" s="1"/>
  <c r="D392" i="25" s="1"/>
  <c r="H292" i="26"/>
  <c r="H291" s="1"/>
  <c r="I292"/>
  <c r="I291" s="1"/>
  <c r="K292"/>
  <c r="K291" s="1"/>
  <c r="F392" i="25" s="1"/>
  <c r="E392" s="1"/>
  <c r="L292" i="26"/>
  <c r="L291" s="1"/>
  <c r="M292"/>
  <c r="M291" s="1"/>
  <c r="F394" i="25" s="1"/>
  <c r="J293" i="26"/>
  <c r="J292" s="1"/>
  <c r="J291" s="1"/>
  <c r="F293"/>
  <c r="F292" s="1"/>
  <c r="F291" s="1"/>
  <c r="G250"/>
  <c r="H250"/>
  <c r="I250"/>
  <c r="K250"/>
  <c r="L250"/>
  <c r="M250"/>
  <c r="G252"/>
  <c r="H252"/>
  <c r="I252"/>
  <c r="K252"/>
  <c r="L252"/>
  <c r="M252"/>
  <c r="Q255"/>
  <c r="P255"/>
  <c r="J255"/>
  <c r="F255"/>
  <c r="Q254"/>
  <c r="J254"/>
  <c r="F254"/>
  <c r="J272"/>
  <c r="F272"/>
  <c r="J271"/>
  <c r="F271"/>
  <c r="J277"/>
  <c r="F277"/>
  <c r="J276"/>
  <c r="F276"/>
  <c r="Q253"/>
  <c r="J253"/>
  <c r="F253"/>
  <c r="J251"/>
  <c r="J250" s="1"/>
  <c r="F251"/>
  <c r="F250" s="1"/>
  <c r="G256"/>
  <c r="H256"/>
  <c r="I256"/>
  <c r="K256"/>
  <c r="L256"/>
  <c r="M256"/>
  <c r="J258"/>
  <c r="F258"/>
  <c r="I266"/>
  <c r="I264" s="1"/>
  <c r="M266"/>
  <c r="M264" s="1"/>
  <c r="F317" i="25" s="1"/>
  <c r="L266" i="26"/>
  <c r="L264" s="1"/>
  <c r="K266"/>
  <c r="H266"/>
  <c r="G266"/>
  <c r="K264"/>
  <c r="H264"/>
  <c r="G264"/>
  <c r="J259"/>
  <c r="F259"/>
  <c r="G262"/>
  <c r="H262"/>
  <c r="I262"/>
  <c r="K262"/>
  <c r="L262"/>
  <c r="M262"/>
  <c r="Q263"/>
  <c r="J263"/>
  <c r="J262" s="1"/>
  <c r="F263"/>
  <c r="F262" s="1"/>
  <c r="D391" i="25" l="1"/>
  <c r="D385"/>
  <c r="G392"/>
  <c r="G422"/>
  <c r="F387"/>
  <c r="E394"/>
  <c r="E387" s="1"/>
  <c r="G387" s="1"/>
  <c r="F314"/>
  <c r="E317"/>
  <c r="E314" s="1"/>
  <c r="G314" s="1"/>
  <c r="E386"/>
  <c r="G393"/>
  <c r="N254" i="26"/>
  <c r="E415" i="25"/>
  <c r="E419"/>
  <c r="G419" s="1"/>
  <c r="F419"/>
  <c r="F415"/>
  <c r="F412" s="1"/>
  <c r="E385"/>
  <c r="G385" s="1"/>
  <c r="N290" i="26"/>
  <c r="F385" i="25"/>
  <c r="F391"/>
  <c r="N294" i="26"/>
  <c r="Q294"/>
  <c r="N296"/>
  <c r="Q296"/>
  <c r="M249"/>
  <c r="K249"/>
  <c r="H249"/>
  <c r="L249"/>
  <c r="I249"/>
  <c r="G249"/>
  <c r="J289"/>
  <c r="F252"/>
  <c r="F249" s="1"/>
  <c r="N255"/>
  <c r="J252"/>
  <c r="J249" s="1"/>
  <c r="N253"/>
  <c r="J256"/>
  <c r="F256"/>
  <c r="N263"/>
  <c r="D378" i="25" l="1"/>
  <c r="D377" s="1"/>
  <c r="D384"/>
  <c r="G394"/>
  <c r="G317"/>
  <c r="E391"/>
  <c r="G391" s="1"/>
  <c r="E380"/>
  <c r="G380" s="1"/>
  <c r="E379"/>
  <c r="G379" s="1"/>
  <c r="G386"/>
  <c r="E412"/>
  <c r="G412" s="1"/>
  <c r="G415"/>
  <c r="F380"/>
  <c r="E384"/>
  <c r="G384" s="1"/>
  <c r="E378"/>
  <c r="F378"/>
  <c r="F384"/>
  <c r="M152" i="26"/>
  <c r="M151" s="1"/>
  <c r="F79" i="25" s="1"/>
  <c r="E79" s="1"/>
  <c r="L152" i="26"/>
  <c r="L151" s="1"/>
  <c r="F78" i="25" s="1"/>
  <c r="E78" s="1"/>
  <c r="F13" i="26"/>
  <c r="P70"/>
  <c r="J70"/>
  <c r="F70"/>
  <c r="P69"/>
  <c r="J69"/>
  <c r="F69"/>
  <c r="P68"/>
  <c r="J68"/>
  <c r="F68"/>
  <c r="P67"/>
  <c r="J67"/>
  <c r="F67"/>
  <c r="P66"/>
  <c r="J66"/>
  <c r="F66"/>
  <c r="Q65"/>
  <c r="J65"/>
  <c r="F65"/>
  <c r="Q64"/>
  <c r="J64"/>
  <c r="F64"/>
  <c r="Q63"/>
  <c r="J63"/>
  <c r="F63"/>
  <c r="Q62"/>
  <c r="J62"/>
  <c r="F62"/>
  <c r="Q61"/>
  <c r="P61"/>
  <c r="J61"/>
  <c r="F61"/>
  <c r="P60"/>
  <c r="J60"/>
  <c r="F60"/>
  <c r="Q59"/>
  <c r="P59"/>
  <c r="J59"/>
  <c r="F59"/>
  <c r="P58"/>
  <c r="J58"/>
  <c r="F58"/>
  <c r="P57"/>
  <c r="J57"/>
  <c r="F57"/>
  <c r="Q56"/>
  <c r="J56"/>
  <c r="F56"/>
  <c r="Q55"/>
  <c r="J55"/>
  <c r="F55"/>
  <c r="Q54"/>
  <c r="J54"/>
  <c r="F54"/>
  <c r="Q53"/>
  <c r="J53"/>
  <c r="F53"/>
  <c r="Q52"/>
  <c r="J52"/>
  <c r="F52"/>
  <c r="Q51"/>
  <c r="J51"/>
  <c r="F51"/>
  <c r="Q50"/>
  <c r="J50"/>
  <c r="F50"/>
  <c r="O49"/>
  <c r="J49"/>
  <c r="F49"/>
  <c r="O48"/>
  <c r="J48"/>
  <c r="F48"/>
  <c r="Q47"/>
  <c r="P47"/>
  <c r="O47"/>
  <c r="J47"/>
  <c r="F47"/>
  <c r="Q46"/>
  <c r="P46"/>
  <c r="O46"/>
  <c r="J46"/>
  <c r="F46"/>
  <c r="O45"/>
  <c r="J45"/>
  <c r="F45"/>
  <c r="O44"/>
  <c r="J44"/>
  <c r="F44"/>
  <c r="P43"/>
  <c r="J43"/>
  <c r="F43"/>
  <c r="P42"/>
  <c r="J42"/>
  <c r="F42"/>
  <c r="Q41"/>
  <c r="P41"/>
  <c r="J41"/>
  <c r="F41"/>
  <c r="N41" s="1"/>
  <c r="Q40"/>
  <c r="P40"/>
  <c r="J40"/>
  <c r="F40"/>
  <c r="N40" s="1"/>
  <c r="P39"/>
  <c r="J39"/>
  <c r="F39"/>
  <c r="P38"/>
  <c r="J38"/>
  <c r="F38"/>
  <c r="P37"/>
  <c r="J37"/>
  <c r="F37"/>
  <c r="P36"/>
  <c r="J36"/>
  <c r="F36"/>
  <c r="Q35"/>
  <c r="P35"/>
  <c r="J35"/>
  <c r="F35"/>
  <c r="Q34"/>
  <c r="P34"/>
  <c r="J34"/>
  <c r="F34"/>
  <c r="P33"/>
  <c r="J33"/>
  <c r="F33"/>
  <c r="P32"/>
  <c r="J32"/>
  <c r="F32"/>
  <c r="P31"/>
  <c r="J31"/>
  <c r="F31"/>
  <c r="P30"/>
  <c r="J30"/>
  <c r="F30"/>
  <c r="Q29"/>
  <c r="J29"/>
  <c r="F29"/>
  <c r="Q28"/>
  <c r="J28"/>
  <c r="F28"/>
  <c r="Q27"/>
  <c r="J27"/>
  <c r="F27"/>
  <c r="P235"/>
  <c r="J235"/>
  <c r="F235"/>
  <c r="P234"/>
  <c r="J234"/>
  <c r="F234"/>
  <c r="P233"/>
  <c r="J233"/>
  <c r="F233"/>
  <c r="H241"/>
  <c r="P232"/>
  <c r="J232"/>
  <c r="F232"/>
  <c r="P231"/>
  <c r="J231"/>
  <c r="F231"/>
  <c r="P238"/>
  <c r="P239"/>
  <c r="Q220"/>
  <c r="J220"/>
  <c r="F220"/>
  <c r="Q219"/>
  <c r="J219"/>
  <c r="F219"/>
  <c r="Q218"/>
  <c r="J218"/>
  <c r="F218"/>
  <c r="Q217"/>
  <c r="J217"/>
  <c r="F217"/>
  <c r="Q193"/>
  <c r="P193"/>
  <c r="J193"/>
  <c r="F193"/>
  <c r="Q214"/>
  <c r="P214"/>
  <c r="J214"/>
  <c r="F214"/>
  <c r="M213"/>
  <c r="L213"/>
  <c r="I213"/>
  <c r="I212" s="1"/>
  <c r="E226" i="25" s="1"/>
  <c r="G226" s="1"/>
  <c r="H213" i="26"/>
  <c r="P192"/>
  <c r="J192"/>
  <c r="F192"/>
  <c r="Q191"/>
  <c r="P191"/>
  <c r="J191"/>
  <c r="F191"/>
  <c r="P204"/>
  <c r="P205"/>
  <c r="P208"/>
  <c r="Q208"/>
  <c r="M207"/>
  <c r="M206" s="1"/>
  <c r="I207"/>
  <c r="I206" s="1"/>
  <c r="P190"/>
  <c r="J190"/>
  <c r="F190"/>
  <c r="P189"/>
  <c r="J189"/>
  <c r="F189"/>
  <c r="Q188"/>
  <c r="J188"/>
  <c r="F188"/>
  <c r="Q187"/>
  <c r="J187"/>
  <c r="F187"/>
  <c r="Q186"/>
  <c r="J186"/>
  <c r="F186"/>
  <c r="Q185"/>
  <c r="J185"/>
  <c r="F185"/>
  <c r="J198"/>
  <c r="J197"/>
  <c r="J196"/>
  <c r="Q177"/>
  <c r="J177"/>
  <c r="F177"/>
  <c r="Q176"/>
  <c r="J176"/>
  <c r="F176"/>
  <c r="Q175"/>
  <c r="J175"/>
  <c r="F175"/>
  <c r="G110"/>
  <c r="O133"/>
  <c r="J133"/>
  <c r="F133"/>
  <c r="O132"/>
  <c r="J132"/>
  <c r="F132"/>
  <c r="O172"/>
  <c r="J172"/>
  <c r="F172"/>
  <c r="O171"/>
  <c r="J171"/>
  <c r="F171"/>
  <c r="M170"/>
  <c r="M169" s="1"/>
  <c r="L170"/>
  <c r="K170"/>
  <c r="I170"/>
  <c r="I169" s="1"/>
  <c r="H170"/>
  <c r="H169" s="1"/>
  <c r="G170"/>
  <c r="L169"/>
  <c r="K169"/>
  <c r="F140" i="25" s="1"/>
  <c r="E140" s="1"/>
  <c r="G169" i="26"/>
  <c r="D140" i="25" s="1"/>
  <c r="D139" s="1"/>
  <c r="D205" l="1"/>
  <c r="J213" i="26"/>
  <c r="O170"/>
  <c r="L212"/>
  <c r="F225" i="25" s="1"/>
  <c r="J170" i="26"/>
  <c r="J169" s="1"/>
  <c r="F170"/>
  <c r="F213"/>
  <c r="F212" s="1"/>
  <c r="N193"/>
  <c r="F377" i="25"/>
  <c r="E377"/>
  <c r="G377" s="1"/>
  <c r="G378"/>
  <c r="N191" i="26"/>
  <c r="N192"/>
  <c r="F76" i="25"/>
  <c r="O169" i="26"/>
  <c r="F139" i="25"/>
  <c r="Q206" i="26"/>
  <c r="F205" i="25"/>
  <c r="E205" s="1"/>
  <c r="N37" i="26"/>
  <c r="N31"/>
  <c r="N47"/>
  <c r="N49"/>
  <c r="N51"/>
  <c r="N53"/>
  <c r="N58"/>
  <c r="N27"/>
  <c r="N39"/>
  <c r="N57"/>
  <c r="N186"/>
  <c r="N188"/>
  <c r="N189"/>
  <c r="N232"/>
  <c r="N34"/>
  <c r="N35"/>
  <c r="N36"/>
  <c r="N42"/>
  <c r="N62"/>
  <c r="N59"/>
  <c r="N29"/>
  <c r="N33"/>
  <c r="N43"/>
  <c r="N45"/>
  <c r="N55"/>
  <c r="N60"/>
  <c r="N63"/>
  <c r="N65"/>
  <c r="N67"/>
  <c r="N69"/>
  <c r="N190"/>
  <c r="N28"/>
  <c r="N30"/>
  <c r="N32"/>
  <c r="N38"/>
  <c r="N44"/>
  <c r="N46"/>
  <c r="N48"/>
  <c r="N50"/>
  <c r="N52"/>
  <c r="N54"/>
  <c r="N56"/>
  <c r="N61"/>
  <c r="N64"/>
  <c r="N66"/>
  <c r="N68"/>
  <c r="N70"/>
  <c r="N231"/>
  <c r="N234"/>
  <c r="N233"/>
  <c r="N235"/>
  <c r="N219"/>
  <c r="N218"/>
  <c r="N220"/>
  <c r="Q207"/>
  <c r="N217"/>
  <c r="N214"/>
  <c r="Q213"/>
  <c r="N213"/>
  <c r="P213"/>
  <c r="H212"/>
  <c r="J212"/>
  <c r="N212" s="1"/>
  <c r="M212"/>
  <c r="N185"/>
  <c r="N187"/>
  <c r="N172"/>
  <c r="N176"/>
  <c r="N175"/>
  <c r="N177"/>
  <c r="N132"/>
  <c r="N133"/>
  <c r="N171"/>
  <c r="G205" i="25" l="1"/>
  <c r="N170" i="26"/>
  <c r="F169"/>
  <c r="N169" s="1"/>
  <c r="E139" i="25"/>
  <c r="G139" s="1"/>
  <c r="G140"/>
  <c r="Q212" i="26"/>
  <c r="F226" i="25"/>
  <c r="F223" s="1"/>
  <c r="P212" i="26"/>
  <c r="E225" i="25"/>
  <c r="Q131" i="26"/>
  <c r="P131"/>
  <c r="O131"/>
  <c r="J131"/>
  <c r="F131"/>
  <c r="Q130"/>
  <c r="P130"/>
  <c r="O130"/>
  <c r="J130"/>
  <c r="F130"/>
  <c r="O129"/>
  <c r="J129"/>
  <c r="F129"/>
  <c r="O128"/>
  <c r="J128"/>
  <c r="F128"/>
  <c r="P127"/>
  <c r="J127"/>
  <c r="F127"/>
  <c r="P126"/>
  <c r="J126"/>
  <c r="F126"/>
  <c r="Q125"/>
  <c r="P125"/>
  <c r="J125"/>
  <c r="F125"/>
  <c r="N125" s="1"/>
  <c r="Q124"/>
  <c r="P124"/>
  <c r="J124"/>
  <c r="F124"/>
  <c r="N124" s="1"/>
  <c r="Q153"/>
  <c r="Q154"/>
  <c r="J154"/>
  <c r="J153"/>
  <c r="P123"/>
  <c r="J123"/>
  <c r="F123"/>
  <c r="P122"/>
  <c r="J122"/>
  <c r="F122"/>
  <c r="P121"/>
  <c r="J121"/>
  <c r="F121"/>
  <c r="P120"/>
  <c r="J120"/>
  <c r="F120"/>
  <c r="Q119"/>
  <c r="P119"/>
  <c r="J119"/>
  <c r="F119"/>
  <c r="Q118"/>
  <c r="P118"/>
  <c r="J118"/>
  <c r="F118"/>
  <c r="P117"/>
  <c r="J117"/>
  <c r="F117"/>
  <c r="P116"/>
  <c r="J116"/>
  <c r="F116"/>
  <c r="P115"/>
  <c r="J115"/>
  <c r="F115"/>
  <c r="P114"/>
  <c r="J114"/>
  <c r="F114"/>
  <c r="Q113"/>
  <c r="J113"/>
  <c r="F113"/>
  <c r="Q112"/>
  <c r="J112"/>
  <c r="F112"/>
  <c r="Q111"/>
  <c r="J111"/>
  <c r="F111"/>
  <c r="J138"/>
  <c r="J137"/>
  <c r="J136"/>
  <c r="J139"/>
  <c r="P145"/>
  <c r="J145"/>
  <c r="F145"/>
  <c r="P142"/>
  <c r="J142"/>
  <c r="F142"/>
  <c r="P141"/>
  <c r="J141"/>
  <c r="F141"/>
  <c r="P140"/>
  <c r="J140"/>
  <c r="F140"/>
  <c r="P139"/>
  <c r="F139"/>
  <c r="P26"/>
  <c r="J26"/>
  <c r="F26"/>
  <c r="P25"/>
  <c r="J25"/>
  <c r="F25"/>
  <c r="P24"/>
  <c r="J24"/>
  <c r="F24"/>
  <c r="P23"/>
  <c r="J23"/>
  <c r="F23"/>
  <c r="P22"/>
  <c r="J22"/>
  <c r="F22"/>
  <c r="P21"/>
  <c r="J21"/>
  <c r="F21"/>
  <c r="Q20"/>
  <c r="P20"/>
  <c r="J20"/>
  <c r="F20"/>
  <c r="P19"/>
  <c r="J19"/>
  <c r="F19"/>
  <c r="P18"/>
  <c r="J18"/>
  <c r="F18"/>
  <c r="P17"/>
  <c r="J17"/>
  <c r="F17"/>
  <c r="Q16"/>
  <c r="J16"/>
  <c r="F16"/>
  <c r="Q15"/>
  <c r="J15"/>
  <c r="F15"/>
  <c r="Q14"/>
  <c r="J14"/>
  <c r="F14"/>
  <c r="Q13"/>
  <c r="J13"/>
  <c r="P86"/>
  <c r="J86"/>
  <c r="F86"/>
  <c r="P85"/>
  <c r="J85"/>
  <c r="F85"/>
  <c r="P84"/>
  <c r="J84"/>
  <c r="F84"/>
  <c r="P83"/>
  <c r="J83"/>
  <c r="F83"/>
  <c r="P82"/>
  <c r="J82"/>
  <c r="F82"/>
  <c r="P81"/>
  <c r="J81"/>
  <c r="F81"/>
  <c r="Q80"/>
  <c r="P80"/>
  <c r="J80"/>
  <c r="F80"/>
  <c r="P79"/>
  <c r="J79"/>
  <c r="F79"/>
  <c r="P78"/>
  <c r="J78"/>
  <c r="F78"/>
  <c r="P77"/>
  <c r="J77"/>
  <c r="F77"/>
  <c r="Q76"/>
  <c r="J76"/>
  <c r="F76"/>
  <c r="Q75"/>
  <c r="J75"/>
  <c r="F75"/>
  <c r="Q74"/>
  <c r="J74"/>
  <c r="F74"/>
  <c r="Q73"/>
  <c r="J73"/>
  <c r="F73"/>
  <c r="J90"/>
  <c r="J91"/>
  <c r="J92"/>
  <c r="J89"/>
  <c r="N121" l="1"/>
  <c r="N123"/>
  <c r="J152"/>
  <c r="J151" s="1"/>
  <c r="E223" i="25"/>
  <c r="G223" s="1"/>
  <c r="G225"/>
  <c r="N22" i="26"/>
  <c r="N20"/>
  <c r="N21"/>
  <c r="N119"/>
  <c r="N73"/>
  <c r="N128"/>
  <c r="N118"/>
  <c r="N120"/>
  <c r="N127"/>
  <c r="N129"/>
  <c r="N131"/>
  <c r="N126"/>
  <c r="N130"/>
  <c r="N111"/>
  <c r="N113"/>
  <c r="N115"/>
  <c r="N117"/>
  <c r="N80"/>
  <c r="N112"/>
  <c r="N114"/>
  <c r="N116"/>
  <c r="N122"/>
  <c r="N23"/>
  <c r="N145"/>
  <c r="N78"/>
  <c r="N85"/>
  <c r="N140"/>
  <c r="N75"/>
  <c r="N77"/>
  <c r="N79"/>
  <c r="N82"/>
  <c r="N84"/>
  <c r="N86"/>
  <c r="N14"/>
  <c r="N16"/>
  <c r="N18"/>
  <c r="N25"/>
  <c r="N139"/>
  <c r="N141"/>
  <c r="N74"/>
  <c r="N76"/>
  <c r="N81"/>
  <c r="N83"/>
  <c r="N13"/>
  <c r="N15"/>
  <c r="N17"/>
  <c r="N19"/>
  <c r="N24"/>
  <c r="N26"/>
  <c r="N142"/>
  <c r="F622" i="25" l="1"/>
  <c r="E622"/>
  <c r="D552"/>
  <c r="D622" l="1"/>
  <c r="G622" s="1"/>
  <c r="F530"/>
  <c r="E530"/>
  <c r="D530"/>
  <c r="G530" s="1"/>
  <c r="F529"/>
  <c r="E529"/>
  <c r="D529"/>
  <c r="G529" s="1"/>
  <c r="F528"/>
  <c r="E528"/>
  <c r="D528"/>
  <c r="G528" s="1"/>
  <c r="D527"/>
  <c r="D526"/>
  <c r="F525"/>
  <c r="D525"/>
  <c r="D531" l="1"/>
  <c r="D524"/>
  <c r="D11"/>
  <c r="D10"/>
  <c r="G10" s="1"/>
  <c r="D9"/>
  <c r="G9" s="1"/>
  <c r="O903" i="26" l="1"/>
  <c r="N903"/>
  <c r="J902"/>
  <c r="G902"/>
  <c r="F902" s="1"/>
  <c r="K901"/>
  <c r="N896"/>
  <c r="N895"/>
  <c r="F890"/>
  <c r="Q889"/>
  <c r="N889"/>
  <c r="Q886"/>
  <c r="N886"/>
  <c r="Q885"/>
  <c r="N885"/>
  <c r="Q884"/>
  <c r="N884"/>
  <c r="Q883"/>
  <c r="N883"/>
  <c r="Q882"/>
  <c r="N882"/>
  <c r="Q881"/>
  <c r="N881"/>
  <c r="Q880"/>
  <c r="N880"/>
  <c r="Q879"/>
  <c r="N879"/>
  <c r="Q878"/>
  <c r="N878"/>
  <c r="F875"/>
  <c r="N875" s="1"/>
  <c r="M859"/>
  <c r="L859"/>
  <c r="K859"/>
  <c r="J859"/>
  <c r="I859"/>
  <c r="H859"/>
  <c r="G859"/>
  <c r="F859"/>
  <c r="M858"/>
  <c r="L858"/>
  <c r="K858"/>
  <c r="J858"/>
  <c r="I858"/>
  <c r="H858"/>
  <c r="G858"/>
  <c r="F858"/>
  <c r="Q857"/>
  <c r="N857"/>
  <c r="Q856"/>
  <c r="N856"/>
  <c r="I854"/>
  <c r="F854"/>
  <c r="Q853"/>
  <c r="N853"/>
  <c r="Q852"/>
  <c r="N852"/>
  <c r="Q849"/>
  <c r="N849"/>
  <c r="Q848"/>
  <c r="N848"/>
  <c r="Q847"/>
  <c r="N847"/>
  <c r="Q844"/>
  <c r="N844"/>
  <c r="Q843"/>
  <c r="N843"/>
  <c r="Q842"/>
  <c r="N842"/>
  <c r="M841"/>
  <c r="J841"/>
  <c r="I841"/>
  <c r="F841"/>
  <c r="M840"/>
  <c r="J840"/>
  <c r="I840"/>
  <c r="F840"/>
  <c r="Q839"/>
  <c r="N839"/>
  <c r="Q838"/>
  <c r="N838"/>
  <c r="M837"/>
  <c r="J837"/>
  <c r="I837"/>
  <c r="F837"/>
  <c r="M836"/>
  <c r="J836"/>
  <c r="I836"/>
  <c r="F836"/>
  <c r="Q835"/>
  <c r="N835"/>
  <c r="Q834"/>
  <c r="N834"/>
  <c r="M833"/>
  <c r="J833"/>
  <c r="I833"/>
  <c r="F833"/>
  <c r="M832"/>
  <c r="J832"/>
  <c r="I832"/>
  <c r="F832"/>
  <c r="P831"/>
  <c r="N831"/>
  <c r="P830"/>
  <c r="N830"/>
  <c r="L829"/>
  <c r="J829"/>
  <c r="H829"/>
  <c r="F829"/>
  <c r="L828"/>
  <c r="F1420" i="25" s="1"/>
  <c r="J828" i="26"/>
  <c r="H828"/>
  <c r="F828"/>
  <c r="P827"/>
  <c r="N827"/>
  <c r="P826"/>
  <c r="N826"/>
  <c r="L825"/>
  <c r="J825"/>
  <c r="H825"/>
  <c r="F825"/>
  <c r="L824"/>
  <c r="F1413" i="25" s="1"/>
  <c r="J824" i="26"/>
  <c r="H824"/>
  <c r="F824"/>
  <c r="P823"/>
  <c r="N823"/>
  <c r="P822"/>
  <c r="N822"/>
  <c r="L821"/>
  <c r="J821"/>
  <c r="H821"/>
  <c r="F821"/>
  <c r="L820"/>
  <c r="J820"/>
  <c r="H820"/>
  <c r="F820"/>
  <c r="P819"/>
  <c r="N819"/>
  <c r="P818"/>
  <c r="N818"/>
  <c r="P817"/>
  <c r="N817"/>
  <c r="P816"/>
  <c r="N816"/>
  <c r="P815"/>
  <c r="N815"/>
  <c r="P814"/>
  <c r="N814"/>
  <c r="L813"/>
  <c r="J813"/>
  <c r="H813"/>
  <c r="F813"/>
  <c r="L812"/>
  <c r="J812"/>
  <c r="H812"/>
  <c r="F812"/>
  <c r="M781"/>
  <c r="M780" s="1"/>
  <c r="L781"/>
  <c r="K781"/>
  <c r="J781"/>
  <c r="I781"/>
  <c r="I780" s="1"/>
  <c r="H781"/>
  <c r="H780" s="1"/>
  <c r="G781"/>
  <c r="G780" s="1"/>
  <c r="F781"/>
  <c r="F780" s="1"/>
  <c r="L780"/>
  <c r="P780" s="1"/>
  <c r="K780"/>
  <c r="O780" s="1"/>
  <c r="J780"/>
  <c r="N780" s="1"/>
  <c r="Q779"/>
  <c r="N779"/>
  <c r="Q778"/>
  <c r="N778"/>
  <c r="M777"/>
  <c r="J777"/>
  <c r="I777"/>
  <c r="F777"/>
  <c r="M776"/>
  <c r="F1367" i="25" s="1"/>
  <c r="J776" i="26"/>
  <c r="I776"/>
  <c r="F776"/>
  <c r="Q775"/>
  <c r="N775"/>
  <c r="Q774"/>
  <c r="N774"/>
  <c r="Q771"/>
  <c r="N771"/>
  <c r="Q770"/>
  <c r="N770"/>
  <c r="Q767"/>
  <c r="N767"/>
  <c r="Q766"/>
  <c r="N766"/>
  <c r="Q765"/>
  <c r="N765"/>
  <c r="Q764"/>
  <c r="N764"/>
  <c r="E764"/>
  <c r="Q763"/>
  <c r="N763"/>
  <c r="Q762"/>
  <c r="N762"/>
  <c r="Q761"/>
  <c r="N761"/>
  <c r="Q760"/>
  <c r="N760"/>
  <c r="Q759"/>
  <c r="N759"/>
  <c r="P758"/>
  <c r="N758"/>
  <c r="P755"/>
  <c r="N755"/>
  <c r="Q752"/>
  <c r="N752"/>
  <c r="Q751"/>
  <c r="N751"/>
  <c r="Q750"/>
  <c r="N750"/>
  <c r="Q749"/>
  <c r="N749"/>
  <c r="E749"/>
  <c r="Q748"/>
  <c r="N748"/>
  <c r="Q747"/>
  <c r="N747"/>
  <c r="P746"/>
  <c r="N746"/>
  <c r="P745"/>
  <c r="N745"/>
  <c r="P744"/>
  <c r="N744"/>
  <c r="P740"/>
  <c r="J740"/>
  <c r="F740"/>
  <c r="P739"/>
  <c r="J739"/>
  <c r="F739"/>
  <c r="P738"/>
  <c r="J738"/>
  <c r="F738"/>
  <c r="P737"/>
  <c r="N737"/>
  <c r="P736"/>
  <c r="N736"/>
  <c r="P735"/>
  <c r="N735"/>
  <c r="Q734"/>
  <c r="N734"/>
  <c r="Q733"/>
  <c r="N733"/>
  <c r="Q732"/>
  <c r="N732"/>
  <c r="L725"/>
  <c r="H725"/>
  <c r="G1247" i="25" s="1"/>
  <c r="J725" i="26"/>
  <c r="Q724"/>
  <c r="N724"/>
  <c r="P723"/>
  <c r="N723"/>
  <c r="M722"/>
  <c r="L722"/>
  <c r="J722"/>
  <c r="I722"/>
  <c r="H722"/>
  <c r="P708"/>
  <c r="N708"/>
  <c r="Q706"/>
  <c r="N706"/>
  <c r="Q705"/>
  <c r="N705"/>
  <c r="Q704"/>
  <c r="N704"/>
  <c r="Q703"/>
  <c r="N703"/>
  <c r="E703"/>
  <c r="Q702"/>
  <c r="N702"/>
  <c r="Q701"/>
  <c r="N701"/>
  <c r="Q700"/>
  <c r="N700"/>
  <c r="Q699"/>
  <c r="N699"/>
  <c r="Q698"/>
  <c r="N698"/>
  <c r="Q697"/>
  <c r="N697"/>
  <c r="Q696"/>
  <c r="N696"/>
  <c r="Q695"/>
  <c r="N695"/>
  <c r="Q694"/>
  <c r="N694"/>
  <c r="Q693"/>
  <c r="N693"/>
  <c r="M692"/>
  <c r="M691" s="1"/>
  <c r="J692"/>
  <c r="J691" s="1"/>
  <c r="I692"/>
  <c r="F692"/>
  <c r="I691"/>
  <c r="F691"/>
  <c r="Q675"/>
  <c r="N675"/>
  <c r="Q674"/>
  <c r="N674"/>
  <c r="Q673"/>
  <c r="N673"/>
  <c r="Q672"/>
  <c r="N672"/>
  <c r="Q671"/>
  <c r="N671"/>
  <c r="Q670"/>
  <c r="N670"/>
  <c r="Q669"/>
  <c r="N669"/>
  <c r="Q668"/>
  <c r="N668"/>
  <c r="M667"/>
  <c r="J667"/>
  <c r="I667"/>
  <c r="F667"/>
  <c r="M666"/>
  <c r="J666"/>
  <c r="I666"/>
  <c r="F666"/>
  <c r="Q665"/>
  <c r="N665"/>
  <c r="Q664"/>
  <c r="N664"/>
  <c r="M663"/>
  <c r="J663"/>
  <c r="I663"/>
  <c r="F663"/>
  <c r="M662"/>
  <c r="J662"/>
  <c r="I662"/>
  <c r="F662"/>
  <c r="Q661"/>
  <c r="N661"/>
  <c r="Q660"/>
  <c r="N660"/>
  <c r="Q659"/>
  <c r="N659"/>
  <c r="Q658"/>
  <c r="N658"/>
  <c r="Q657"/>
  <c r="N657"/>
  <c r="Q656"/>
  <c r="N656"/>
  <c r="Q655"/>
  <c r="N655"/>
  <c r="Q654"/>
  <c r="N654"/>
  <c r="M653"/>
  <c r="J653"/>
  <c r="I653"/>
  <c r="F653"/>
  <c r="M652"/>
  <c r="J652"/>
  <c r="I652"/>
  <c r="F652"/>
  <c r="Q651"/>
  <c r="N651"/>
  <c r="Q650"/>
  <c r="N650"/>
  <c r="M649"/>
  <c r="J649"/>
  <c r="I649"/>
  <c r="F649"/>
  <c r="M648"/>
  <c r="J648"/>
  <c r="I648"/>
  <c r="F648"/>
  <c r="Q647"/>
  <c r="N647"/>
  <c r="Q646"/>
  <c r="N646"/>
  <c r="Q645"/>
  <c r="N645"/>
  <c r="Q644"/>
  <c r="N644"/>
  <c r="Q643"/>
  <c r="N643"/>
  <c r="Q642"/>
  <c r="N642"/>
  <c r="Q641"/>
  <c r="N641"/>
  <c r="Q640"/>
  <c r="N640"/>
  <c r="M639"/>
  <c r="J639"/>
  <c r="I639"/>
  <c r="F639"/>
  <c r="M638"/>
  <c r="J638"/>
  <c r="I638"/>
  <c r="F638"/>
  <c r="Q637"/>
  <c r="N637"/>
  <c r="Q636"/>
  <c r="N636"/>
  <c r="M635"/>
  <c r="J635"/>
  <c r="I635"/>
  <c r="F635"/>
  <c r="M634"/>
  <c r="J634"/>
  <c r="I634"/>
  <c r="F634"/>
  <c r="Q633"/>
  <c r="N633"/>
  <c r="Q632"/>
  <c r="N632"/>
  <c r="M631"/>
  <c r="J631"/>
  <c r="I631"/>
  <c r="F631"/>
  <c r="Q630"/>
  <c r="N630"/>
  <c r="Q629"/>
  <c r="N629"/>
  <c r="Q628"/>
  <c r="N628"/>
  <c r="Q627"/>
  <c r="N627"/>
  <c r="M626"/>
  <c r="M625" s="1"/>
  <c r="J626"/>
  <c r="J625" s="1"/>
  <c r="I626"/>
  <c r="I625" s="1"/>
  <c r="Q625" s="1"/>
  <c r="F626"/>
  <c r="F625" s="1"/>
  <c r="N625" s="1"/>
  <c r="N613"/>
  <c r="Q603"/>
  <c r="N603"/>
  <c r="Q602"/>
  <c r="N602"/>
  <c r="M601"/>
  <c r="J601"/>
  <c r="I601"/>
  <c r="F601"/>
  <c r="Q600"/>
  <c r="P600"/>
  <c r="J600"/>
  <c r="F600"/>
  <c r="P590"/>
  <c r="J590"/>
  <c r="P588"/>
  <c r="N588"/>
  <c r="Q587"/>
  <c r="N587"/>
  <c r="N581"/>
  <c r="M578"/>
  <c r="L578"/>
  <c r="J578"/>
  <c r="I578"/>
  <c r="H578"/>
  <c r="F578"/>
  <c r="F573" s="1"/>
  <c r="I573"/>
  <c r="M566"/>
  <c r="M558"/>
  <c r="L558"/>
  <c r="L557" s="1"/>
  <c r="I558"/>
  <c r="I557" s="1"/>
  <c r="H558"/>
  <c r="H557" s="1"/>
  <c r="Q556"/>
  <c r="N556"/>
  <c r="Q555"/>
  <c r="N555"/>
  <c r="Q554"/>
  <c r="N554"/>
  <c r="Q553"/>
  <c r="N553"/>
  <c r="Q552"/>
  <c r="N552"/>
  <c r="Q551"/>
  <c r="N551"/>
  <c r="P550"/>
  <c r="N550"/>
  <c r="P549"/>
  <c r="N549"/>
  <c r="P548"/>
  <c r="N548"/>
  <c r="P547"/>
  <c r="N547"/>
  <c r="P546"/>
  <c r="N546"/>
  <c r="P545"/>
  <c r="N545"/>
  <c r="P544"/>
  <c r="N544"/>
  <c r="P543"/>
  <c r="N543"/>
  <c r="P542"/>
  <c r="N542"/>
  <c r="Q541"/>
  <c r="N541"/>
  <c r="Q540"/>
  <c r="N540"/>
  <c r="Q539"/>
  <c r="N539"/>
  <c r="Q538"/>
  <c r="N538"/>
  <c r="Q537"/>
  <c r="N537"/>
  <c r="Q536"/>
  <c r="N536"/>
  <c r="Q535"/>
  <c r="N535"/>
  <c r="Q534"/>
  <c r="N534"/>
  <c r="Q533"/>
  <c r="N533"/>
  <c r="Q532"/>
  <c r="N532"/>
  <c r="Q531"/>
  <c r="N531"/>
  <c r="Q530"/>
  <c r="N530"/>
  <c r="Q529"/>
  <c r="N529"/>
  <c r="Q528"/>
  <c r="N528"/>
  <c r="M527"/>
  <c r="J527"/>
  <c r="I527"/>
  <c r="F527"/>
  <c r="M526"/>
  <c r="J526"/>
  <c r="I526"/>
  <c r="F526"/>
  <c r="M523"/>
  <c r="J523"/>
  <c r="I523"/>
  <c r="F523"/>
  <c r="M522"/>
  <c r="J522"/>
  <c r="I522"/>
  <c r="F522"/>
  <c r="P520"/>
  <c r="N520"/>
  <c r="Q518"/>
  <c r="N518"/>
  <c r="J514"/>
  <c r="J513" s="1"/>
  <c r="I514"/>
  <c r="F514"/>
  <c r="F513" s="1"/>
  <c r="F1364" i="25" l="1"/>
  <c r="F1360"/>
  <c r="E1367"/>
  <c r="Q780" i="26"/>
  <c r="M557"/>
  <c r="Q557" s="1"/>
  <c r="F993" i="25"/>
  <c r="F982"/>
  <c r="G1059"/>
  <c r="E1056"/>
  <c r="G1056" s="1"/>
  <c r="E1052"/>
  <c r="G1087"/>
  <c r="E1080"/>
  <c r="E1084"/>
  <c r="G1084" s="1"/>
  <c r="G1115"/>
  <c r="E1112"/>
  <c r="G1112" s="1"/>
  <c r="E1108"/>
  <c r="G996"/>
  <c r="E982"/>
  <c r="E993"/>
  <c r="G993" s="1"/>
  <c r="F1052"/>
  <c r="F1056"/>
  <c r="F1080"/>
  <c r="F1077" s="1"/>
  <c r="F1084"/>
  <c r="F1108"/>
  <c r="F1105" s="1"/>
  <c r="F1112"/>
  <c r="G901" i="26"/>
  <c r="Q514"/>
  <c r="I513"/>
  <c r="G856" i="25"/>
  <c r="E853"/>
  <c r="G853" s="1"/>
  <c r="E849"/>
  <c r="F849"/>
  <c r="F853"/>
  <c r="M591" i="26"/>
  <c r="G1408" i="25"/>
  <c r="E1401"/>
  <c r="E1406"/>
  <c r="G1406" s="1"/>
  <c r="F1401"/>
  <c r="F1406"/>
  <c r="G1415"/>
  <c r="E1413"/>
  <c r="G1413" s="1"/>
  <c r="G1422"/>
  <c r="E1420"/>
  <c r="G1420" s="1"/>
  <c r="G1437"/>
  <c r="E1430"/>
  <c r="E1434"/>
  <c r="G1434" s="1"/>
  <c r="F1430"/>
  <c r="F1434"/>
  <c r="G1465"/>
  <c r="E1458"/>
  <c r="E1462"/>
  <c r="G1462" s="1"/>
  <c r="J901" i="26"/>
  <c r="F901"/>
  <c r="E1219" i="25"/>
  <c r="G1219" s="1"/>
  <c r="F1219"/>
  <c r="N592" i="26"/>
  <c r="Q592"/>
  <c r="J558"/>
  <c r="F591"/>
  <c r="L573"/>
  <c r="F558"/>
  <c r="N558" s="1"/>
  <c r="F566"/>
  <c r="I725"/>
  <c r="J573"/>
  <c r="M573"/>
  <c r="J591"/>
  <c r="J566"/>
  <c r="I591"/>
  <c r="L591"/>
  <c r="N738"/>
  <c r="N574"/>
  <c r="P578"/>
  <c r="F725"/>
  <c r="N901"/>
  <c r="N902"/>
  <c r="N676"/>
  <c r="N514"/>
  <c r="Q522"/>
  <c r="Q523"/>
  <c r="Q526"/>
  <c r="Q527"/>
  <c r="N578"/>
  <c r="H591"/>
  <c r="Q601"/>
  <c r="N626"/>
  <c r="N631"/>
  <c r="N634"/>
  <c r="N635"/>
  <c r="N638"/>
  <c r="N639"/>
  <c r="N648"/>
  <c r="N649"/>
  <c r="N652"/>
  <c r="N653"/>
  <c r="N662"/>
  <c r="N663"/>
  <c r="N666"/>
  <c r="N667"/>
  <c r="Q691"/>
  <c r="Q692"/>
  <c r="P707"/>
  <c r="N726"/>
  <c r="Q726"/>
  <c r="N753"/>
  <c r="N754"/>
  <c r="N756"/>
  <c r="N757"/>
  <c r="Q768"/>
  <c r="Q769"/>
  <c r="Q772"/>
  <c r="Q773"/>
  <c r="Q776"/>
  <c r="Q777"/>
  <c r="O781"/>
  <c r="Q781"/>
  <c r="P812"/>
  <c r="P813"/>
  <c r="P820"/>
  <c r="P821"/>
  <c r="P824"/>
  <c r="P825"/>
  <c r="P828"/>
  <c r="P829"/>
  <c r="Q832"/>
  <c r="Q833"/>
  <c r="Q836"/>
  <c r="Q837"/>
  <c r="Q840"/>
  <c r="Q841"/>
  <c r="Q845"/>
  <c r="Q846"/>
  <c r="Q850"/>
  <c r="Q854"/>
  <c r="Q855"/>
  <c r="O858"/>
  <c r="Q858"/>
  <c r="O859"/>
  <c r="Q859"/>
  <c r="Q876"/>
  <c r="Q887"/>
  <c r="Q888"/>
  <c r="N890"/>
  <c r="N891"/>
  <c r="N522"/>
  <c r="N523"/>
  <c r="N526"/>
  <c r="N527"/>
  <c r="Q558"/>
  <c r="P558" s="1"/>
  <c r="H573"/>
  <c r="P573" s="1"/>
  <c r="P592"/>
  <c r="P599"/>
  <c r="N599" s="1"/>
  <c r="N601"/>
  <c r="Q626"/>
  <c r="Q631"/>
  <c r="Q634"/>
  <c r="Q635"/>
  <c r="Q638"/>
  <c r="Q639"/>
  <c r="Q648"/>
  <c r="Q649"/>
  <c r="Q652"/>
  <c r="Q653"/>
  <c r="Q662"/>
  <c r="Q663"/>
  <c r="Q666"/>
  <c r="Q667"/>
  <c r="N691"/>
  <c r="N692"/>
  <c r="N707"/>
  <c r="Q707"/>
  <c r="P726"/>
  <c r="N740"/>
  <c r="P753"/>
  <c r="P754"/>
  <c r="P756"/>
  <c r="P757"/>
  <c r="N768"/>
  <c r="N769"/>
  <c r="N772"/>
  <c r="N773"/>
  <c r="N776"/>
  <c r="N777"/>
  <c r="N781"/>
  <c r="P781"/>
  <c r="N812"/>
  <c r="N813"/>
  <c r="N820"/>
  <c r="N821"/>
  <c r="N824"/>
  <c r="N825"/>
  <c r="N828"/>
  <c r="N829"/>
  <c r="N832"/>
  <c r="N833"/>
  <c r="N836"/>
  <c r="N837"/>
  <c r="N840"/>
  <c r="N841"/>
  <c r="N845"/>
  <c r="N846"/>
  <c r="N850"/>
  <c r="N854"/>
  <c r="N855"/>
  <c r="N858"/>
  <c r="P858"/>
  <c r="N859"/>
  <c r="P859"/>
  <c r="N887"/>
  <c r="N888"/>
  <c r="Q566"/>
  <c r="P566" s="1"/>
  <c r="Q573"/>
  <c r="Q578"/>
  <c r="Q722"/>
  <c r="P722" s="1"/>
  <c r="N722" s="1"/>
  <c r="N739"/>
  <c r="O901"/>
  <c r="O902"/>
  <c r="P557"/>
  <c r="P574"/>
  <c r="P589"/>
  <c r="N589" s="1"/>
  <c r="N590"/>
  <c r="Q599"/>
  <c r="N600"/>
  <c r="Q718"/>
  <c r="P718" s="1"/>
  <c r="N718" s="1"/>
  <c r="Q851"/>
  <c r="N851" s="1"/>
  <c r="F1357" i="25" l="1"/>
  <c r="F1353"/>
  <c r="F1350" s="1"/>
  <c r="E1364"/>
  <c r="G1364" s="1"/>
  <c r="E1360"/>
  <c r="G1367"/>
  <c r="N566" i="26"/>
  <c r="J557"/>
  <c r="F1045" i="25"/>
  <c r="F1042" s="1"/>
  <c r="F1049"/>
  <c r="G1108"/>
  <c r="E1105"/>
  <c r="G1105" s="1"/>
  <c r="G1080"/>
  <c r="E1077"/>
  <c r="G1077" s="1"/>
  <c r="F557" i="26"/>
  <c r="F979" i="25"/>
  <c r="F940"/>
  <c r="F937" s="1"/>
  <c r="G982"/>
  <c r="E979"/>
  <c r="G979" s="1"/>
  <c r="E940"/>
  <c r="E1049"/>
  <c r="G1049" s="1"/>
  <c r="E1045"/>
  <c r="G1052"/>
  <c r="Q591" i="26"/>
  <c r="E846" i="25"/>
  <c r="G846" s="1"/>
  <c r="E842"/>
  <c r="G849"/>
  <c r="F842"/>
  <c r="F839" s="1"/>
  <c r="F846"/>
  <c r="G1519"/>
  <c r="E1470"/>
  <c r="E1518"/>
  <c r="G1518" s="1"/>
  <c r="F1470"/>
  <c r="F1518"/>
  <c r="F1374"/>
  <c r="F1427"/>
  <c r="G1430"/>
  <c r="E1427"/>
  <c r="G1427" s="1"/>
  <c r="E1374"/>
  <c r="G1374" s="1"/>
  <c r="G1458"/>
  <c r="E1455"/>
  <c r="G1455" s="1"/>
  <c r="F1373"/>
  <c r="F1399"/>
  <c r="G1401"/>
  <c r="E1373"/>
  <c r="G1373" s="1"/>
  <c r="E1399"/>
  <c r="G1399" s="1"/>
  <c r="E1220"/>
  <c r="E1217" s="1"/>
  <c r="G1217" s="1"/>
  <c r="G1248"/>
  <c r="F1135"/>
  <c r="E1245"/>
  <c r="G1245" s="1"/>
  <c r="E1135"/>
  <c r="N573" i="26"/>
  <c r="P591"/>
  <c r="N591" s="1"/>
  <c r="P513"/>
  <c r="N513"/>
  <c r="Q513" s="1"/>
  <c r="Q506"/>
  <c r="N506"/>
  <c r="Q505"/>
  <c r="N505"/>
  <c r="Q504"/>
  <c r="N504"/>
  <c r="Q503"/>
  <c r="N503"/>
  <c r="Q502"/>
  <c r="N502"/>
  <c r="Q501"/>
  <c r="N501"/>
  <c r="Q500"/>
  <c r="N500"/>
  <c r="Q499"/>
  <c r="N499"/>
  <c r="Q498"/>
  <c r="N498"/>
  <c r="Q497"/>
  <c r="N497"/>
  <c r="Q496"/>
  <c r="N496"/>
  <c r="Q495"/>
  <c r="N495"/>
  <c r="Q494"/>
  <c r="N494"/>
  <c r="Q493"/>
  <c r="N493"/>
  <c r="Q492"/>
  <c r="N492"/>
  <c r="Q491"/>
  <c r="N491"/>
  <c r="M490"/>
  <c r="J490"/>
  <c r="I490"/>
  <c r="I489" s="1"/>
  <c r="F490"/>
  <c r="F489" s="1"/>
  <c r="M489"/>
  <c r="J489"/>
  <c r="F482"/>
  <c r="E1357" i="25" l="1"/>
  <c r="G1357" s="1"/>
  <c r="E1353"/>
  <c r="G1360"/>
  <c r="N557" i="26"/>
  <c r="G1045" i="25"/>
  <c r="E1042"/>
  <c r="G1042" s="1"/>
  <c r="G940"/>
  <c r="E937"/>
  <c r="G937" s="1"/>
  <c r="G842"/>
  <c r="E839"/>
  <c r="G839" s="1"/>
  <c r="F1372"/>
  <c r="F1371" s="1"/>
  <c r="F1469"/>
  <c r="E1372"/>
  <c r="G1470"/>
  <c r="E1469"/>
  <c r="G1469" s="1"/>
  <c r="G1135"/>
  <c r="E1136"/>
  <c r="G1136" s="1"/>
  <c r="G1220"/>
  <c r="N482" i="26"/>
  <c r="N483"/>
  <c r="N489"/>
  <c r="N490"/>
  <c r="Q482"/>
  <c r="Q483"/>
  <c r="Q489"/>
  <c r="Q490"/>
  <c r="N474"/>
  <c r="N473"/>
  <c r="N472"/>
  <c r="N471"/>
  <c r="N470"/>
  <c r="F467"/>
  <c r="N468"/>
  <c r="M467"/>
  <c r="F723" i="25" s="1"/>
  <c r="L467" i="26"/>
  <c r="F722" i="25" s="1"/>
  <c r="E722" s="1"/>
  <c r="J467" i="26"/>
  <c r="I467"/>
  <c r="H467"/>
  <c r="Q457"/>
  <c r="Q456"/>
  <c r="N456"/>
  <c r="Q455"/>
  <c r="N455"/>
  <c r="M454"/>
  <c r="F709" i="25" s="1"/>
  <c r="E709" s="1"/>
  <c r="J454" i="26"/>
  <c r="I454"/>
  <c r="F454"/>
  <c r="Q450"/>
  <c r="N450"/>
  <c r="N448"/>
  <c r="N447"/>
  <c r="N446"/>
  <c r="Q445"/>
  <c r="N445"/>
  <c r="Q444"/>
  <c r="N444"/>
  <c r="Q443"/>
  <c r="N443"/>
  <c r="Q442"/>
  <c r="N442"/>
  <c r="Q441"/>
  <c r="N441"/>
  <c r="Q440"/>
  <c r="N440"/>
  <c r="Q437"/>
  <c r="N437"/>
  <c r="Q436"/>
  <c r="N436"/>
  <c r="M435"/>
  <c r="J435"/>
  <c r="J434" s="1"/>
  <c r="I435"/>
  <c r="F435"/>
  <c r="F434" s="1"/>
  <c r="M434"/>
  <c r="L434"/>
  <c r="H434"/>
  <c r="E1350" i="25" l="1"/>
  <c r="G1350" s="1"/>
  <c r="G1353"/>
  <c r="F716"/>
  <c r="E723"/>
  <c r="E716" s="1"/>
  <c r="G716" s="1"/>
  <c r="I434" i="26"/>
  <c r="G723" i="25"/>
  <c r="F715"/>
  <c r="F720"/>
  <c r="G709"/>
  <c r="E706"/>
  <c r="G706" s="1"/>
  <c r="E702"/>
  <c r="F702"/>
  <c r="F706"/>
  <c r="G722"/>
  <c r="E715"/>
  <c r="E720"/>
  <c r="G720" s="1"/>
  <c r="P467" i="26"/>
  <c r="Q467"/>
  <c r="G1372" i="25"/>
  <c r="E1371"/>
  <c r="G1371" s="1"/>
  <c r="E1133"/>
  <c r="G1133" s="1"/>
  <c r="P434" i="26"/>
  <c r="N434" s="1"/>
  <c r="N435"/>
  <c r="N449"/>
  <c r="N454"/>
  <c r="Q434"/>
  <c r="Q435"/>
  <c r="N467"/>
  <c r="Q449"/>
  <c r="N457"/>
  <c r="N469"/>
  <c r="Q454"/>
  <c r="M419"/>
  <c r="M418" s="1"/>
  <c r="L419"/>
  <c r="L418" s="1"/>
  <c r="J419"/>
  <c r="J418" s="1"/>
  <c r="I419"/>
  <c r="I418" s="1"/>
  <c r="H419"/>
  <c r="H418" s="1"/>
  <c r="F419"/>
  <c r="F418" s="1"/>
  <c r="Q417"/>
  <c r="N417"/>
  <c r="Q416"/>
  <c r="N416"/>
  <c r="Q415"/>
  <c r="N415"/>
  <c r="N411"/>
  <c r="P411" s="1"/>
  <c r="N410"/>
  <c r="P410" s="1"/>
  <c r="N409"/>
  <c r="N408"/>
  <c r="N407"/>
  <c r="F405"/>
  <c r="N404"/>
  <c r="N403"/>
  <c r="M397"/>
  <c r="L397"/>
  <c r="L396" s="1"/>
  <c r="J397"/>
  <c r="J396" s="1"/>
  <c r="I397"/>
  <c r="H397"/>
  <c r="F397"/>
  <c r="F396" s="1"/>
  <c r="M396"/>
  <c r="I396"/>
  <c r="H396"/>
  <c r="Q395"/>
  <c r="N395"/>
  <c r="Q394"/>
  <c r="N394"/>
  <c r="M393"/>
  <c r="J393"/>
  <c r="I393"/>
  <c r="F393"/>
  <c r="M392"/>
  <c r="F618" i="25" s="1"/>
  <c r="E618" s="1"/>
  <c r="J392" i="26"/>
  <c r="I392"/>
  <c r="F392"/>
  <c r="Q391"/>
  <c r="N391"/>
  <c r="Q390"/>
  <c r="N390"/>
  <c r="Q381"/>
  <c r="P381"/>
  <c r="O381"/>
  <c r="F381"/>
  <c r="F380" s="1"/>
  <c r="I380"/>
  <c r="I379" s="1"/>
  <c r="G590" i="25" s="1"/>
  <c r="H380" i="26"/>
  <c r="H379" s="1"/>
  <c r="G380"/>
  <c r="G379" s="1"/>
  <c r="J379"/>
  <c r="Q378"/>
  <c r="N378"/>
  <c r="Q377"/>
  <c r="N377"/>
  <c r="M376"/>
  <c r="J376"/>
  <c r="I376"/>
  <c r="F376"/>
  <c r="M375"/>
  <c r="F583" i="25" s="1"/>
  <c r="E583" s="1"/>
  <c r="J375" i="26"/>
  <c r="I375"/>
  <c r="F375"/>
  <c r="Q373"/>
  <c r="P373"/>
  <c r="O373"/>
  <c r="M372"/>
  <c r="M367" s="1"/>
  <c r="L372"/>
  <c r="L367" s="1"/>
  <c r="K372"/>
  <c r="J372"/>
  <c r="I372"/>
  <c r="I367" s="1"/>
  <c r="H372"/>
  <c r="H367" s="1"/>
  <c r="G372"/>
  <c r="Q370"/>
  <c r="N370"/>
  <c r="K367"/>
  <c r="G367"/>
  <c r="Q366"/>
  <c r="N366"/>
  <c r="Q365"/>
  <c r="N365"/>
  <c r="Q364"/>
  <c r="N364"/>
  <c r="M362"/>
  <c r="F562" i="25" s="1"/>
  <c r="E562" s="1"/>
  <c r="J362" i="26"/>
  <c r="I362"/>
  <c r="F362"/>
  <c r="Q361"/>
  <c r="N361"/>
  <c r="Q360"/>
  <c r="N360"/>
  <c r="Q359"/>
  <c r="N359"/>
  <c r="Q356"/>
  <c r="F356"/>
  <c r="Q355"/>
  <c r="P355"/>
  <c r="Q354"/>
  <c r="P354"/>
  <c r="P353"/>
  <c r="N353"/>
  <c r="P352"/>
  <c r="N352"/>
  <c r="P351"/>
  <c r="N351"/>
  <c r="P350"/>
  <c r="N350"/>
  <c r="Q349"/>
  <c r="N349"/>
  <c r="Q348"/>
  <c r="N348"/>
  <c r="Q347"/>
  <c r="N347"/>
  <c r="M346"/>
  <c r="L346"/>
  <c r="J346"/>
  <c r="J345" s="1"/>
  <c r="I346"/>
  <c r="H346"/>
  <c r="F346"/>
  <c r="M345"/>
  <c r="F541" i="25" s="1"/>
  <c r="L345" i="26"/>
  <c r="F540" i="25" s="1"/>
  <c r="E540" s="1"/>
  <c r="I345" i="26"/>
  <c r="H345"/>
  <c r="F345"/>
  <c r="F336"/>
  <c r="F335" s="1"/>
  <c r="P342"/>
  <c r="N342"/>
  <c r="P341"/>
  <c r="N341"/>
  <c r="P340"/>
  <c r="N340"/>
  <c r="Q339"/>
  <c r="N339"/>
  <c r="Q338"/>
  <c r="N338"/>
  <c r="Q337"/>
  <c r="N337"/>
  <c r="M336"/>
  <c r="L336"/>
  <c r="K336"/>
  <c r="I336"/>
  <c r="I335" s="1"/>
  <c r="H336"/>
  <c r="H335" s="1"/>
  <c r="G336"/>
  <c r="G335" s="1"/>
  <c r="J332"/>
  <c r="M332"/>
  <c r="L332"/>
  <c r="K332"/>
  <c r="I332"/>
  <c r="H332"/>
  <c r="G332"/>
  <c r="M308"/>
  <c r="M307" s="1"/>
  <c r="L308"/>
  <c r="L307" s="1"/>
  <c r="K308"/>
  <c r="J308"/>
  <c r="J307" s="1"/>
  <c r="I308"/>
  <c r="H308"/>
  <c r="H307" s="1"/>
  <c r="G308"/>
  <c r="F308"/>
  <c r="P307"/>
  <c r="Q306"/>
  <c r="N306"/>
  <c r="Q305"/>
  <c r="N305"/>
  <c r="Q304"/>
  <c r="N304"/>
  <c r="Q303"/>
  <c r="N303"/>
  <c r="Q302"/>
  <c r="N302"/>
  <c r="Q301"/>
  <c r="N301"/>
  <c r="Q300"/>
  <c r="N300"/>
  <c r="Q299"/>
  <c r="N299"/>
  <c r="Q298"/>
  <c r="N298"/>
  <c r="Q297"/>
  <c r="N297"/>
  <c r="Q295"/>
  <c r="N295"/>
  <c r="Q293"/>
  <c r="P293"/>
  <c r="O293"/>
  <c r="N293"/>
  <c r="Q292"/>
  <c r="P292"/>
  <c r="O292"/>
  <c r="N292"/>
  <c r="Q291"/>
  <c r="P291"/>
  <c r="O291"/>
  <c r="N291"/>
  <c r="Q288"/>
  <c r="N288"/>
  <c r="Q287"/>
  <c r="P287"/>
  <c r="O287"/>
  <c r="N287"/>
  <c r="O286"/>
  <c r="Q286"/>
  <c r="P286"/>
  <c r="N286"/>
  <c r="Q285"/>
  <c r="P285"/>
  <c r="J285"/>
  <c r="F285"/>
  <c r="M284"/>
  <c r="M282" s="1"/>
  <c r="F352" i="25" s="1"/>
  <c r="E352" s="1"/>
  <c r="L284" i="26"/>
  <c r="I284"/>
  <c r="I282" s="1"/>
  <c r="D352" i="25" s="1"/>
  <c r="H284" i="26"/>
  <c r="L282"/>
  <c r="F351" i="25" s="1"/>
  <c r="Q281" i="26"/>
  <c r="J281"/>
  <c r="F281"/>
  <c r="M280"/>
  <c r="J280" s="1"/>
  <c r="J278" s="1"/>
  <c r="I280"/>
  <c r="F280" s="1"/>
  <c r="D338" i="25" l="1"/>
  <c r="D349"/>
  <c r="G352"/>
  <c r="F337"/>
  <c r="F330" s="1"/>
  <c r="E351"/>
  <c r="E337" s="1"/>
  <c r="E330" s="1"/>
  <c r="F534"/>
  <c r="E541"/>
  <c r="E534" s="1"/>
  <c r="K307" i="26"/>
  <c r="P379"/>
  <c r="Q418"/>
  <c r="F379"/>
  <c r="P418"/>
  <c r="G307"/>
  <c r="O307" s="1"/>
  <c r="I307"/>
  <c r="Q307" s="1"/>
  <c r="Q379"/>
  <c r="G715" i="25"/>
  <c r="E713"/>
  <c r="G713" s="1"/>
  <c r="E659"/>
  <c r="G702"/>
  <c r="E699"/>
  <c r="G699" s="1"/>
  <c r="E660"/>
  <c r="G660" s="1"/>
  <c r="F713"/>
  <c r="F659"/>
  <c r="F699"/>
  <c r="F660"/>
  <c r="O379" i="26"/>
  <c r="G541" i="25"/>
  <c r="F533"/>
  <c r="F538"/>
  <c r="G589"/>
  <c r="E575"/>
  <c r="G575" s="1"/>
  <c r="G540"/>
  <c r="E533"/>
  <c r="G562"/>
  <c r="E555"/>
  <c r="E559"/>
  <c r="G559" s="1"/>
  <c r="F555"/>
  <c r="F552" s="1"/>
  <c r="F559"/>
  <c r="G583"/>
  <c r="E576"/>
  <c r="G576" s="1"/>
  <c r="E580"/>
  <c r="G580" s="1"/>
  <c r="F580"/>
  <c r="F576"/>
  <c r="F573" s="1"/>
  <c r="G588"/>
  <c r="E587"/>
  <c r="G587" s="1"/>
  <c r="E574"/>
  <c r="G618"/>
  <c r="E611"/>
  <c r="E615"/>
  <c r="G615" s="1"/>
  <c r="F615"/>
  <c r="F611"/>
  <c r="F608" s="1"/>
  <c r="Q396" i="26"/>
  <c r="Q397"/>
  <c r="P396"/>
  <c r="P397"/>
  <c r="J367"/>
  <c r="K335"/>
  <c r="O335" s="1"/>
  <c r="O336"/>
  <c r="M335"/>
  <c r="Q335" s="1"/>
  <c r="Q336"/>
  <c r="L335"/>
  <c r="P335" s="1"/>
  <c r="P336"/>
  <c r="J336"/>
  <c r="F284"/>
  <c r="F282" s="1"/>
  <c r="F349" i="25"/>
  <c r="I278" i="26"/>
  <c r="J284"/>
  <c r="N284" s="1"/>
  <c r="N396"/>
  <c r="M278"/>
  <c r="N381"/>
  <c r="N418"/>
  <c r="F332"/>
  <c r="F307" s="1"/>
  <c r="N307" s="1"/>
  <c r="Q284"/>
  <c r="N362"/>
  <c r="F372"/>
  <c r="F367" s="1"/>
  <c r="N280"/>
  <c r="P289"/>
  <c r="O289" s="1"/>
  <c r="O308"/>
  <c r="Q308"/>
  <c r="O332"/>
  <c r="Q332"/>
  <c r="Q345"/>
  <c r="N346"/>
  <c r="Q346"/>
  <c r="N358"/>
  <c r="Q358"/>
  <c r="O367"/>
  <c r="Q367"/>
  <c r="Q368"/>
  <c r="N372"/>
  <c r="P372"/>
  <c r="Q375"/>
  <c r="Q376"/>
  <c r="N380"/>
  <c r="P380"/>
  <c r="N388"/>
  <c r="N389"/>
  <c r="N392"/>
  <c r="N393"/>
  <c r="Q419"/>
  <c r="Q282"/>
  <c r="N289"/>
  <c r="N308"/>
  <c r="P308"/>
  <c r="N332"/>
  <c r="P332"/>
  <c r="P345"/>
  <c r="N345" s="1"/>
  <c r="P346"/>
  <c r="N357"/>
  <c r="Q362"/>
  <c r="N363"/>
  <c r="Q363"/>
  <c r="P367"/>
  <c r="N368"/>
  <c r="O372"/>
  <c r="Q372"/>
  <c r="N373"/>
  <c r="N375"/>
  <c r="N376"/>
  <c r="O380"/>
  <c r="Q380"/>
  <c r="Q388"/>
  <c r="Q389"/>
  <c r="Q392"/>
  <c r="Q393"/>
  <c r="N397"/>
  <c r="N406"/>
  <c r="N405" s="1"/>
  <c r="F278"/>
  <c r="N278" s="1"/>
  <c r="N281"/>
  <c r="H282"/>
  <c r="J282"/>
  <c r="N354"/>
  <c r="N355"/>
  <c r="N356"/>
  <c r="Q357"/>
  <c r="N419"/>
  <c r="Q280"/>
  <c r="P284"/>
  <c r="N285"/>
  <c r="Q289"/>
  <c r="N379"/>
  <c r="P419"/>
  <c r="D331" i="25" l="1"/>
  <c r="D335"/>
  <c r="E538"/>
  <c r="G538" s="1"/>
  <c r="G659"/>
  <c r="E657"/>
  <c r="G657" s="1"/>
  <c r="F657"/>
  <c r="G611"/>
  <c r="E608"/>
  <c r="G608" s="1"/>
  <c r="G574"/>
  <c r="E573"/>
  <c r="G573" s="1"/>
  <c r="E525"/>
  <c r="F531"/>
  <c r="F526"/>
  <c r="F527"/>
  <c r="G555"/>
  <c r="E552"/>
  <c r="G552" s="1"/>
  <c r="G533"/>
  <c r="E531"/>
  <c r="G531" s="1"/>
  <c r="E526"/>
  <c r="G526" s="1"/>
  <c r="G534"/>
  <c r="E527"/>
  <c r="N367" i="26"/>
  <c r="J335"/>
  <c r="N335" s="1"/>
  <c r="N336"/>
  <c r="F295" i="25"/>
  <c r="F7" s="1"/>
  <c r="P282" i="26"/>
  <c r="G351" i="25"/>
  <c r="Q278" i="26"/>
  <c r="F345" i="25"/>
  <c r="E345" s="1"/>
  <c r="E338" s="1"/>
  <c r="E331" s="1"/>
  <c r="N276" i="26"/>
  <c r="N282"/>
  <c r="Q276"/>
  <c r="P277"/>
  <c r="Q277"/>
  <c r="F275"/>
  <c r="M275"/>
  <c r="M273" s="1"/>
  <c r="L275"/>
  <c r="L273" s="1"/>
  <c r="K275"/>
  <c r="I275"/>
  <c r="H275"/>
  <c r="G275"/>
  <c r="M270"/>
  <c r="M268" s="1"/>
  <c r="L270"/>
  <c r="L268" s="1"/>
  <c r="K270"/>
  <c r="K268" s="1"/>
  <c r="I270"/>
  <c r="H270"/>
  <c r="H268" s="1"/>
  <c r="G270"/>
  <c r="G268" s="1"/>
  <c r="Q267"/>
  <c r="J267"/>
  <c r="J266" s="1"/>
  <c r="J264" s="1"/>
  <c r="F267"/>
  <c r="F266" s="1"/>
  <c r="F264" s="1"/>
  <c r="M260"/>
  <c r="F310" i="25" s="1"/>
  <c r="E310" s="1"/>
  <c r="L260" i="26"/>
  <c r="K260"/>
  <c r="J260"/>
  <c r="I260"/>
  <c r="H260"/>
  <c r="G260"/>
  <c r="F260"/>
  <c r="D328" i="25" l="1"/>
  <c r="D296"/>
  <c r="D293" s="1"/>
  <c r="G527"/>
  <c r="G310"/>
  <c r="G345"/>
  <c r="E342"/>
  <c r="G342" s="1"/>
  <c r="G525"/>
  <c r="E524"/>
  <c r="G524" s="1"/>
  <c r="F524"/>
  <c r="G331"/>
  <c r="G338"/>
  <c r="F303"/>
  <c r="F307"/>
  <c r="E303"/>
  <c r="G303" s="1"/>
  <c r="E307"/>
  <c r="G307" s="1"/>
  <c r="F342"/>
  <c r="F338"/>
  <c r="G337"/>
  <c r="E349"/>
  <c r="G349" s="1"/>
  <c r="N271" i="26"/>
  <c r="F270"/>
  <c r="Q272"/>
  <c r="J275"/>
  <c r="Q256"/>
  <c r="Q258"/>
  <c r="Q259"/>
  <c r="Q260"/>
  <c r="Q262"/>
  <c r="Q264"/>
  <c r="Q266"/>
  <c r="N267"/>
  <c r="J270"/>
  <c r="J268" s="1"/>
  <c r="I268" s="1"/>
  <c r="Q268" s="1"/>
  <c r="P268" s="1"/>
  <c r="P270"/>
  <c r="Q271"/>
  <c r="P272"/>
  <c r="K273"/>
  <c r="P275"/>
  <c r="N256"/>
  <c r="N258"/>
  <c r="N259"/>
  <c r="N260"/>
  <c r="N262"/>
  <c r="N264"/>
  <c r="N266"/>
  <c r="Q270"/>
  <c r="N275"/>
  <c r="J273"/>
  <c r="I273" s="1"/>
  <c r="H273" s="1"/>
  <c r="G273" s="1"/>
  <c r="F273" s="1"/>
  <c r="N272"/>
  <c r="N270"/>
  <c r="F268"/>
  <c r="N268" s="1"/>
  <c r="Q275"/>
  <c r="N277"/>
  <c r="F331" i="25" l="1"/>
  <c r="F328" s="1"/>
  <c r="F335"/>
  <c r="F296"/>
  <c r="F300"/>
  <c r="G330"/>
  <c r="E335"/>
  <c r="G335" s="1"/>
  <c r="E296"/>
  <c r="E300"/>
  <c r="G300" s="1"/>
  <c r="Q273" i="26"/>
  <c r="P273" s="1"/>
  <c r="N273" s="1"/>
  <c r="F293" i="25" l="1"/>
  <c r="G296"/>
  <c r="E295"/>
  <c r="E7" s="1"/>
  <c r="E328"/>
  <c r="G328" s="1"/>
  <c r="P249" i="26"/>
  <c r="N252"/>
  <c r="P252"/>
  <c r="N250"/>
  <c r="N251"/>
  <c r="Q250"/>
  <c r="Q252"/>
  <c r="Q249"/>
  <c r="N249"/>
  <c r="P248"/>
  <c r="J248"/>
  <c r="F248"/>
  <c r="E293" i="25" l="1"/>
  <c r="G293" s="1"/>
  <c r="G295"/>
  <c r="N248" i="26"/>
  <c r="L247"/>
  <c r="J247"/>
  <c r="J246" s="1"/>
  <c r="H247"/>
  <c r="H246" s="1"/>
  <c r="D288" i="25" s="1"/>
  <c r="D286" s="1"/>
  <c r="F247" i="26"/>
  <c r="F246" s="1"/>
  <c r="P245"/>
  <c r="J245"/>
  <c r="J244" s="1"/>
  <c r="J243" s="1"/>
  <c r="F245"/>
  <c r="F244" s="1"/>
  <c r="F243" s="1"/>
  <c r="L244"/>
  <c r="L243" s="1"/>
  <c r="F281" i="25" s="1"/>
  <c r="H244" i="26"/>
  <c r="H243" s="1"/>
  <c r="D281" i="25" s="1"/>
  <c r="D279" s="1"/>
  <c r="P242" i="26"/>
  <c r="J242"/>
  <c r="J241" s="1"/>
  <c r="F242"/>
  <c r="F241" s="1"/>
  <c r="F240" s="1"/>
  <c r="L241"/>
  <c r="L240" s="1"/>
  <c r="F274" i="25" s="1"/>
  <c r="H240" i="26"/>
  <c r="D274" i="25" s="1"/>
  <c r="D272" s="1"/>
  <c r="J239" i="26"/>
  <c r="F239"/>
  <c r="J238"/>
  <c r="F238"/>
  <c r="L237"/>
  <c r="L236" s="1"/>
  <c r="F260" i="25" s="1"/>
  <c r="E260" s="1"/>
  <c r="H237" i="26"/>
  <c r="H236" s="1"/>
  <c r="L230"/>
  <c r="L229" s="1"/>
  <c r="K230"/>
  <c r="H230"/>
  <c r="H229" s="1"/>
  <c r="G230"/>
  <c r="G229" s="1"/>
  <c r="F230"/>
  <c r="F229" s="1"/>
  <c r="K229"/>
  <c r="Q228"/>
  <c r="J228"/>
  <c r="F228"/>
  <c r="Q227"/>
  <c r="J227"/>
  <c r="F227"/>
  <c r="Q226"/>
  <c r="J226"/>
  <c r="F226"/>
  <c r="F225" s="1"/>
  <c r="F224" s="1"/>
  <c r="M225"/>
  <c r="M224" s="1"/>
  <c r="F247" i="25" s="1"/>
  <c r="I225" i="26"/>
  <c r="I224" s="1"/>
  <c r="D247" i="25" s="1"/>
  <c r="D244" s="1"/>
  <c r="Q223" i="26"/>
  <c r="J223"/>
  <c r="J222" s="1"/>
  <c r="J221" s="1"/>
  <c r="F223"/>
  <c r="F222" s="1"/>
  <c r="M222"/>
  <c r="M221" s="1"/>
  <c r="F240" i="25" s="1"/>
  <c r="E240" s="1"/>
  <c r="I222" i="26"/>
  <c r="I221" s="1"/>
  <c r="J216"/>
  <c r="J215" s="1"/>
  <c r="M216"/>
  <c r="M215" s="1"/>
  <c r="L216"/>
  <c r="K216"/>
  <c r="I216"/>
  <c r="H216"/>
  <c r="H215" s="1"/>
  <c r="G216"/>
  <c r="F216" s="1"/>
  <c r="K215"/>
  <c r="P211"/>
  <c r="J211"/>
  <c r="F211"/>
  <c r="F210" s="1"/>
  <c r="L210"/>
  <c r="J210" s="1"/>
  <c r="H210"/>
  <c r="H209" s="1"/>
  <c r="D211" i="25" s="1"/>
  <c r="D209" s="1"/>
  <c r="J208" i="26"/>
  <c r="F208"/>
  <c r="L207"/>
  <c r="H207"/>
  <c r="J205"/>
  <c r="F205"/>
  <c r="J204"/>
  <c r="J203" s="1"/>
  <c r="J202" s="1"/>
  <c r="F204"/>
  <c r="F203" s="1"/>
  <c r="F202" s="1"/>
  <c r="L203"/>
  <c r="H203"/>
  <c r="H202" s="1"/>
  <c r="L202"/>
  <c r="F197" i="25" s="1"/>
  <c r="E197" s="1"/>
  <c r="Q201" i="26"/>
  <c r="J201"/>
  <c r="J200" s="1"/>
  <c r="F201"/>
  <c r="M200"/>
  <c r="M199" s="1"/>
  <c r="F191" i="25" s="1"/>
  <c r="I200" i="26"/>
  <c r="I199" s="1"/>
  <c r="D191" i="25" s="1"/>
  <c r="D188" s="1"/>
  <c r="Q198" i="26"/>
  <c r="F198"/>
  <c r="Q197"/>
  <c r="F197"/>
  <c r="Q196"/>
  <c r="F196"/>
  <c r="M195"/>
  <c r="L195"/>
  <c r="L194" s="1"/>
  <c r="I195"/>
  <c r="I194" s="1"/>
  <c r="H195"/>
  <c r="H194" s="1"/>
  <c r="M194"/>
  <c r="F184" i="25" s="1"/>
  <c r="E184" s="1"/>
  <c r="M184" i="26"/>
  <c r="M183" s="1"/>
  <c r="L184"/>
  <c r="J184"/>
  <c r="J183" s="1"/>
  <c r="I184"/>
  <c r="I183" s="1"/>
  <c r="H184"/>
  <c r="H183" s="1"/>
  <c r="L183"/>
  <c r="Q182"/>
  <c r="J182"/>
  <c r="F182"/>
  <c r="Q181"/>
  <c r="J181"/>
  <c r="F181"/>
  <c r="Q180"/>
  <c r="J180"/>
  <c r="F180"/>
  <c r="M179"/>
  <c r="M178" s="1"/>
  <c r="F156" i="25" s="1"/>
  <c r="E156" s="1"/>
  <c r="L179" i="26"/>
  <c r="L178" s="1"/>
  <c r="I179"/>
  <c r="I178" s="1"/>
  <c r="H179"/>
  <c r="H178" s="1"/>
  <c r="M174"/>
  <c r="L174"/>
  <c r="K174"/>
  <c r="J174"/>
  <c r="I174"/>
  <c r="H174"/>
  <c r="G174"/>
  <c r="F174"/>
  <c r="M173"/>
  <c r="L173"/>
  <c r="K173"/>
  <c r="J173"/>
  <c r="I173"/>
  <c r="H173"/>
  <c r="G173"/>
  <c r="F173"/>
  <c r="Q168"/>
  <c r="P168"/>
  <c r="O168"/>
  <c r="J168"/>
  <c r="F168"/>
  <c r="Q167"/>
  <c r="P167"/>
  <c r="O167"/>
  <c r="J167"/>
  <c r="J166" s="1"/>
  <c r="J165" s="1"/>
  <c r="F167"/>
  <c r="M166"/>
  <c r="M165" s="1"/>
  <c r="F128" i="25" s="1"/>
  <c r="E128" s="1"/>
  <c r="L166" i="26"/>
  <c r="L165" s="1"/>
  <c r="F127" i="25" s="1"/>
  <c r="E127" s="1"/>
  <c r="K166" i="26"/>
  <c r="I166"/>
  <c r="I165" s="1"/>
  <c r="H166"/>
  <c r="H165" s="1"/>
  <c r="G166"/>
  <c r="G165" s="1"/>
  <c r="K165"/>
  <c r="F126" i="25" s="1"/>
  <c r="E126" s="1"/>
  <c r="O164" i="26"/>
  <c r="J164"/>
  <c r="F164"/>
  <c r="O163"/>
  <c r="J163"/>
  <c r="F163"/>
  <c r="M162"/>
  <c r="L162"/>
  <c r="K162"/>
  <c r="K161" s="1"/>
  <c r="F119" i="25" s="1"/>
  <c r="E119" s="1"/>
  <c r="I162" i="26"/>
  <c r="H162"/>
  <c r="G162"/>
  <c r="P160"/>
  <c r="J160"/>
  <c r="J159" s="1"/>
  <c r="J158" s="1"/>
  <c r="F160"/>
  <c r="F159" s="1"/>
  <c r="F158" s="1"/>
  <c r="M159"/>
  <c r="L159"/>
  <c r="L158" s="1"/>
  <c r="F92" i="25" s="1"/>
  <c r="K159" i="26"/>
  <c r="I159"/>
  <c r="H159"/>
  <c r="H158" s="1"/>
  <c r="D92" i="25" s="1"/>
  <c r="D90" s="1"/>
  <c r="G159" i="26"/>
  <c r="P157"/>
  <c r="J157"/>
  <c r="J156" s="1"/>
  <c r="J155" s="1"/>
  <c r="F157"/>
  <c r="L156"/>
  <c r="L155" s="1"/>
  <c r="F85" i="25" s="1"/>
  <c r="H156" i="26"/>
  <c r="P154"/>
  <c r="F154"/>
  <c r="P153"/>
  <c r="F153"/>
  <c r="N153" s="1"/>
  <c r="I152"/>
  <c r="Q152" s="1"/>
  <c r="H152"/>
  <c r="H151" s="1"/>
  <c r="P150"/>
  <c r="J150"/>
  <c r="F150"/>
  <c r="P149"/>
  <c r="J149"/>
  <c r="F149"/>
  <c r="P148"/>
  <c r="J148"/>
  <c r="F148"/>
  <c r="L147"/>
  <c r="L146" s="1"/>
  <c r="F71" i="25" s="1"/>
  <c r="H147" i="26"/>
  <c r="H146" s="1"/>
  <c r="D71" i="25" s="1"/>
  <c r="D69" s="1"/>
  <c r="Q144" i="26"/>
  <c r="P144"/>
  <c r="J144"/>
  <c r="F144"/>
  <c r="Q143"/>
  <c r="P143"/>
  <c r="J143"/>
  <c r="F143"/>
  <c r="Q138"/>
  <c r="F138"/>
  <c r="Q137"/>
  <c r="F137"/>
  <c r="Q136"/>
  <c r="F136"/>
  <c r="N136" s="1"/>
  <c r="M135"/>
  <c r="L135"/>
  <c r="J135"/>
  <c r="I135"/>
  <c r="I134" s="1"/>
  <c r="H135"/>
  <c r="M134"/>
  <c r="F65" i="25" s="1"/>
  <c r="E65" s="1"/>
  <c r="L134" i="26"/>
  <c r="F64" i="25" s="1"/>
  <c r="E64" s="1"/>
  <c r="H134" i="26"/>
  <c r="M110"/>
  <c r="M109" s="1"/>
  <c r="L110"/>
  <c r="L109" s="1"/>
  <c r="K110"/>
  <c r="K109" s="1"/>
  <c r="I110"/>
  <c r="I109" s="1"/>
  <c r="H110"/>
  <c r="H109" s="1"/>
  <c r="G109"/>
  <c r="P108"/>
  <c r="J108"/>
  <c r="J107" s="1"/>
  <c r="J106" s="1"/>
  <c r="F108"/>
  <c r="F107" s="1"/>
  <c r="L107"/>
  <c r="L106" s="1"/>
  <c r="F50" i="25" s="1"/>
  <c r="H107" i="26"/>
  <c r="H106" s="1"/>
  <c r="D50" i="25" s="1"/>
  <c r="D48" s="1"/>
  <c r="P105" i="26"/>
  <c r="J105"/>
  <c r="F105"/>
  <c r="P104"/>
  <c r="J104"/>
  <c r="F104"/>
  <c r="L103"/>
  <c r="L102" s="1"/>
  <c r="F43" i="25" s="1"/>
  <c r="H103" i="26"/>
  <c r="H102"/>
  <c r="D43" i="25" s="1"/>
  <c r="D41" s="1"/>
  <c r="P101" i="26"/>
  <c r="J101"/>
  <c r="F101"/>
  <c r="P100"/>
  <c r="J100"/>
  <c r="F100"/>
  <c r="P99"/>
  <c r="J99"/>
  <c r="F99"/>
  <c r="L98"/>
  <c r="L97" s="1"/>
  <c r="F36" i="25" s="1"/>
  <c r="H98" i="26"/>
  <c r="Q96"/>
  <c r="P96"/>
  <c r="J96"/>
  <c r="F96"/>
  <c r="P95"/>
  <c r="J95"/>
  <c r="F95"/>
  <c r="P94"/>
  <c r="J94"/>
  <c r="J88" s="1"/>
  <c r="J87" s="1"/>
  <c r="F94"/>
  <c r="P93"/>
  <c r="J93"/>
  <c r="F93"/>
  <c r="Q92"/>
  <c r="F92"/>
  <c r="Q91"/>
  <c r="F91"/>
  <c r="N91" s="1"/>
  <c r="Q90"/>
  <c r="F90"/>
  <c r="Q89"/>
  <c r="F89"/>
  <c r="N89" s="1"/>
  <c r="M88"/>
  <c r="M87" s="1"/>
  <c r="F30" i="25" s="1"/>
  <c r="L88" i="26"/>
  <c r="L87" s="1"/>
  <c r="F29" i="25" s="1"/>
  <c r="E29" s="1"/>
  <c r="I88" i="26"/>
  <c r="H88"/>
  <c r="H87" s="1"/>
  <c r="M72"/>
  <c r="M71" s="1"/>
  <c r="L72"/>
  <c r="J72"/>
  <c r="I72"/>
  <c r="I71" s="1"/>
  <c r="H72"/>
  <c r="H71" s="1"/>
  <c r="F72"/>
  <c r="F71" s="1"/>
  <c r="L71"/>
  <c r="J71"/>
  <c r="M12"/>
  <c r="M11" s="1"/>
  <c r="M921" s="1"/>
  <c r="L12"/>
  <c r="K12"/>
  <c r="K11" s="1"/>
  <c r="K921" s="1"/>
  <c r="I12"/>
  <c r="I11" s="1"/>
  <c r="I921" s="1"/>
  <c r="H12"/>
  <c r="H11" s="1"/>
  <c r="G12"/>
  <c r="G11" s="1"/>
  <c r="G921" s="1"/>
  <c r="L11"/>
  <c r="L921" s="1"/>
  <c r="F41" i="25" l="1"/>
  <c r="E43"/>
  <c r="F69"/>
  <c r="E71"/>
  <c r="E69" s="1"/>
  <c r="G69" s="1"/>
  <c r="F48"/>
  <c r="E50"/>
  <c r="E48" s="1"/>
  <c r="G48" s="1"/>
  <c r="F90"/>
  <c r="E92"/>
  <c r="E90" s="1"/>
  <c r="G90" s="1"/>
  <c r="D78"/>
  <c r="F188"/>
  <c r="E191"/>
  <c r="E188" s="1"/>
  <c r="G188" s="1"/>
  <c r="F34"/>
  <c r="E36"/>
  <c r="D64"/>
  <c r="F83"/>
  <c r="E85"/>
  <c r="D127"/>
  <c r="G127" s="1"/>
  <c r="D156"/>
  <c r="D260"/>
  <c r="F272"/>
  <c r="E274"/>
  <c r="F23"/>
  <c r="E30"/>
  <c r="E27" s="1"/>
  <c r="D65"/>
  <c r="D128"/>
  <c r="G128" s="1"/>
  <c r="D184"/>
  <c r="D240"/>
  <c r="F279"/>
  <c r="E281"/>
  <c r="D29"/>
  <c r="D197"/>
  <c r="F237" i="26"/>
  <c r="F236" s="1"/>
  <c r="F135"/>
  <c r="F134" s="1"/>
  <c r="D126" i="25"/>
  <c r="D125" s="1"/>
  <c r="F179" i="26"/>
  <c r="F178" s="1"/>
  <c r="F244" i="25"/>
  <c r="E247"/>
  <c r="E244" s="1"/>
  <c r="G244" s="1"/>
  <c r="J237" i="26"/>
  <c r="J236" s="1"/>
  <c r="F98"/>
  <c r="F152"/>
  <c r="F151" s="1"/>
  <c r="R109" s="1"/>
  <c r="F162"/>
  <c r="E41" i="25"/>
  <c r="G41" s="1"/>
  <c r="G43"/>
  <c r="G247"/>
  <c r="E272"/>
  <c r="G272" s="1"/>
  <c r="G274"/>
  <c r="E279"/>
  <c r="G279" s="1"/>
  <c r="G281"/>
  <c r="N94" i="26"/>
  <c r="F58" i="25"/>
  <c r="F57"/>
  <c r="F62"/>
  <c r="E153"/>
  <c r="F149"/>
  <c r="F153"/>
  <c r="F177"/>
  <c r="F181"/>
  <c r="E181"/>
  <c r="E177"/>
  <c r="F237"/>
  <c r="F233"/>
  <c r="F230" s="1"/>
  <c r="E258"/>
  <c r="F22"/>
  <c r="F27"/>
  <c r="E62"/>
  <c r="F118"/>
  <c r="F56"/>
  <c r="E195"/>
  <c r="F195"/>
  <c r="E233"/>
  <c r="E237"/>
  <c r="F258"/>
  <c r="F125"/>
  <c r="E125"/>
  <c r="J103" i="26"/>
  <c r="J102" s="1"/>
  <c r="J147"/>
  <c r="J146" s="1"/>
  <c r="I151"/>
  <c r="D79" i="25" s="1"/>
  <c r="J162" i="26"/>
  <c r="J161" s="1"/>
  <c r="N164"/>
  <c r="H155"/>
  <c r="D85" i="25" s="1"/>
  <c r="D83" s="1"/>
  <c r="N238" i="26"/>
  <c r="G215"/>
  <c r="F215" s="1"/>
  <c r="L215"/>
  <c r="I215"/>
  <c r="P207"/>
  <c r="F103"/>
  <c r="F102" s="1"/>
  <c r="H206"/>
  <c r="D204" i="25" s="1"/>
  <c r="D202" s="1"/>
  <c r="F207" i="26"/>
  <c r="L206"/>
  <c r="J207"/>
  <c r="N207" s="1"/>
  <c r="N208"/>
  <c r="F206"/>
  <c r="J179"/>
  <c r="J178" s="1"/>
  <c r="F184"/>
  <c r="F183" s="1"/>
  <c r="J195"/>
  <c r="J194" s="1"/>
  <c r="J98"/>
  <c r="J97" s="1"/>
  <c r="H97" s="1"/>
  <c r="D36" i="25" s="1"/>
  <c r="D34" s="1"/>
  <c r="J225" i="26"/>
  <c r="J224" s="1"/>
  <c r="J230"/>
  <c r="J229" s="1"/>
  <c r="J109"/>
  <c r="J12"/>
  <c r="J11" s="1"/>
  <c r="J921" s="1"/>
  <c r="F88"/>
  <c r="N88" s="1"/>
  <c r="N101"/>
  <c r="F106"/>
  <c r="F110"/>
  <c r="N157"/>
  <c r="F195"/>
  <c r="F194" s="1"/>
  <c r="J199"/>
  <c r="F200"/>
  <c r="N200" s="1"/>
  <c r="N211"/>
  <c r="Q178"/>
  <c r="N92"/>
  <c r="N197"/>
  <c r="N245"/>
  <c r="F166"/>
  <c r="F165" s="1"/>
  <c r="P202"/>
  <c r="J134"/>
  <c r="N149"/>
  <c r="N179"/>
  <c r="Q134"/>
  <c r="G161"/>
  <c r="D119" i="25" s="1"/>
  <c r="N154" i="26"/>
  <c r="Q179"/>
  <c r="N180"/>
  <c r="Q183"/>
  <c r="P195"/>
  <c r="N210"/>
  <c r="P158"/>
  <c r="N241"/>
  <c r="J240"/>
  <c r="N107"/>
  <c r="N144"/>
  <c r="F147"/>
  <c r="P147"/>
  <c r="P156"/>
  <c r="O162"/>
  <c r="P165"/>
  <c r="O166"/>
  <c r="Q166"/>
  <c r="N173"/>
  <c r="N174"/>
  <c r="N182"/>
  <c r="P194"/>
  <c r="Q200"/>
  <c r="F209"/>
  <c r="N216"/>
  <c r="N222"/>
  <c r="N224"/>
  <c r="Q224"/>
  <c r="N226"/>
  <c r="N228"/>
  <c r="P229"/>
  <c r="N230"/>
  <c r="P230"/>
  <c r="P236"/>
  <c r="P237"/>
  <c r="P243"/>
  <c r="P244"/>
  <c r="N247"/>
  <c r="O109"/>
  <c r="Q109"/>
  <c r="P109" s="1"/>
  <c r="O110"/>
  <c r="Q110"/>
  <c r="P110" s="1"/>
  <c r="P134"/>
  <c r="N134" s="1"/>
  <c r="Q135"/>
  <c r="P135" s="1"/>
  <c r="N135" s="1"/>
  <c r="N138"/>
  <c r="P146"/>
  <c r="P151"/>
  <c r="P152"/>
  <c r="N159"/>
  <c r="N162"/>
  <c r="O165"/>
  <c r="Q165"/>
  <c r="P166"/>
  <c r="N168"/>
  <c r="Q173"/>
  <c r="Q174"/>
  <c r="N178"/>
  <c r="P183"/>
  <c r="N183" s="1"/>
  <c r="Q184"/>
  <c r="P184" s="1"/>
  <c r="Q199"/>
  <c r="N202"/>
  <c r="P203"/>
  <c r="N203" s="1"/>
  <c r="Q216"/>
  <c r="F221"/>
  <c r="N229"/>
  <c r="N236"/>
  <c r="N237"/>
  <c r="P240"/>
  <c r="P241"/>
  <c r="N243"/>
  <c r="N244"/>
  <c r="N72"/>
  <c r="N103"/>
  <c r="N105"/>
  <c r="P98"/>
  <c r="N99"/>
  <c r="P97"/>
  <c r="P11"/>
  <c r="Q12"/>
  <c r="F12"/>
  <c r="P12"/>
  <c r="P71"/>
  <c r="N71" s="1"/>
  <c r="Q71"/>
  <c r="Q72"/>
  <c r="P72" s="1"/>
  <c r="N93"/>
  <c r="O11"/>
  <c r="Q11"/>
  <c r="O12"/>
  <c r="N96"/>
  <c r="F97"/>
  <c r="N97" s="1"/>
  <c r="N100"/>
  <c r="P102"/>
  <c r="N102" s="1"/>
  <c r="P107"/>
  <c r="N108"/>
  <c r="N143"/>
  <c r="N150"/>
  <c r="F156"/>
  <c r="N156" s="1"/>
  <c r="N163"/>
  <c r="N167"/>
  <c r="Q194"/>
  <c r="N198"/>
  <c r="N201"/>
  <c r="P210"/>
  <c r="Q215"/>
  <c r="N215" s="1"/>
  <c r="Q222"/>
  <c r="N223"/>
  <c r="Q225"/>
  <c r="N227"/>
  <c r="P247"/>
  <c r="P103"/>
  <c r="N104"/>
  <c r="P106"/>
  <c r="F109"/>
  <c r="J110"/>
  <c r="N110" s="1"/>
  <c r="N137"/>
  <c r="N148"/>
  <c r="F155"/>
  <c r="P155"/>
  <c r="N158"/>
  <c r="P159"/>
  <c r="N160"/>
  <c r="N181"/>
  <c r="Q195"/>
  <c r="N196"/>
  <c r="N204"/>
  <c r="N205"/>
  <c r="Q221"/>
  <c r="N239"/>
  <c r="N242"/>
  <c r="L246"/>
  <c r="N95"/>
  <c r="N90"/>
  <c r="Q88"/>
  <c r="P88" s="1"/>
  <c r="I87"/>
  <c r="N152" l="1"/>
  <c r="N151"/>
  <c r="E23" i="25"/>
  <c r="G125"/>
  <c r="G92"/>
  <c r="G71"/>
  <c r="G50"/>
  <c r="G191"/>
  <c r="D56"/>
  <c r="D118"/>
  <c r="D22"/>
  <c r="D233"/>
  <c r="D230" s="1"/>
  <c r="D237"/>
  <c r="G237" s="1"/>
  <c r="D258"/>
  <c r="G258" s="1"/>
  <c r="D253"/>
  <c r="D251" s="1"/>
  <c r="D57"/>
  <c r="D62"/>
  <c r="G62" s="1"/>
  <c r="F146"/>
  <c r="E149"/>
  <c r="E146" s="1"/>
  <c r="G29"/>
  <c r="G240"/>
  <c r="G260"/>
  <c r="G64"/>
  <c r="G126"/>
  <c r="D176"/>
  <c r="D195"/>
  <c r="G195" s="1"/>
  <c r="D177"/>
  <c r="G177" s="1"/>
  <c r="D181"/>
  <c r="G181" s="1"/>
  <c r="D58"/>
  <c r="D149"/>
  <c r="D146" s="1"/>
  <c r="D153"/>
  <c r="G153" s="1"/>
  <c r="D76"/>
  <c r="Q87" i="26"/>
  <c r="P87" s="1"/>
  <c r="D30" i="25"/>
  <c r="J206" i="26"/>
  <c r="N206" s="1"/>
  <c r="G197" i="25"/>
  <c r="G184"/>
  <c r="G65"/>
  <c r="G156"/>
  <c r="G78"/>
  <c r="N98" i="26"/>
  <c r="N240"/>
  <c r="N184"/>
  <c r="N221"/>
  <c r="E34" i="25"/>
  <c r="G34" s="1"/>
  <c r="G36"/>
  <c r="E83"/>
  <c r="G83" s="1"/>
  <c r="G85"/>
  <c r="E230"/>
  <c r="G230" s="1"/>
  <c r="G233"/>
  <c r="F16"/>
  <c r="P246" i="26"/>
  <c r="N246" s="1"/>
  <c r="F288" i="25"/>
  <c r="E288" s="1"/>
  <c r="F161" i="26"/>
  <c r="G119" i="25"/>
  <c r="P206" i="26"/>
  <c r="F204" i="25"/>
  <c r="E204" s="1"/>
  <c r="G204" s="1"/>
  <c r="Q151" i="26"/>
  <c r="G79" i="25"/>
  <c r="F20"/>
  <c r="E57"/>
  <c r="G57" s="1"/>
  <c r="E22"/>
  <c r="G22" s="1"/>
  <c r="F14"/>
  <c r="F55"/>
  <c r="N195" i="26"/>
  <c r="N109"/>
  <c r="N225"/>
  <c r="N166"/>
  <c r="O161"/>
  <c r="N161" s="1"/>
  <c r="N147"/>
  <c r="N12"/>
  <c r="F11"/>
  <c r="N194"/>
  <c r="F199"/>
  <c r="N199" s="1"/>
  <c r="F87"/>
  <c r="N87" s="1"/>
  <c r="N106"/>
  <c r="N165"/>
  <c r="N146"/>
  <c r="N155"/>
  <c r="E202" i="25" l="1"/>
  <c r="G202" s="1"/>
  <c r="G146"/>
  <c r="G149"/>
  <c r="D15"/>
  <c r="D7" s="1"/>
  <c r="D23"/>
  <c r="G30"/>
  <c r="D174"/>
  <c r="E286"/>
  <c r="G286" s="1"/>
  <c r="G288"/>
  <c r="E253"/>
  <c r="D27"/>
  <c r="G27" s="1"/>
  <c r="D14"/>
  <c r="D55"/>
  <c r="N11" i="26"/>
  <c r="E20" i="25"/>
  <c r="E58"/>
  <c r="E76"/>
  <c r="G76" s="1"/>
  <c r="F202"/>
  <c r="E56"/>
  <c r="G56" s="1"/>
  <c r="E118"/>
  <c r="G118" s="1"/>
  <c r="F286"/>
  <c r="F253"/>
  <c r="F251" s="1"/>
  <c r="J209" i="26"/>
  <c r="N209" s="1"/>
  <c r="L209"/>
  <c r="P725"/>
  <c r="N725"/>
  <c r="D16" i="25" l="1"/>
  <c r="D8" s="1"/>
  <c r="G23"/>
  <c r="D13"/>
  <c r="D6"/>
  <c r="D5" s="1"/>
  <c r="D20"/>
  <c r="G20" s="1"/>
  <c r="E251"/>
  <c r="G251" s="1"/>
  <c r="G253"/>
  <c r="E16"/>
  <c r="E8" s="1"/>
  <c r="E5" s="1"/>
  <c r="G58"/>
  <c r="Q725" i="26"/>
  <c r="E14" i="25"/>
  <c r="E55"/>
  <c r="G55" s="1"/>
  <c r="P209" i="26"/>
  <c r="F211" i="25"/>
  <c r="E211" s="1"/>
  <c r="G5" l="1"/>
  <c r="E209"/>
  <c r="G209" s="1"/>
  <c r="G211"/>
  <c r="E176"/>
  <c r="G16"/>
  <c r="G8"/>
  <c r="G14"/>
  <c r="G6"/>
  <c r="F1220"/>
  <c r="F1245"/>
  <c r="F209"/>
  <c r="F176"/>
  <c r="E15" l="1"/>
  <c r="G176"/>
  <c r="E174"/>
  <c r="G174" s="1"/>
  <c r="G11"/>
  <c r="F1136"/>
  <c r="F8" s="1"/>
  <c r="F1217"/>
  <c r="F174"/>
  <c r="F15"/>
  <c r="F1133" l="1"/>
  <c r="G7"/>
  <c r="G15"/>
  <c r="E13"/>
  <c r="G13" s="1"/>
  <c r="F13"/>
  <c r="F5" s="1"/>
  <c r="Q476" i="26" l="1"/>
  <c r="Q475"/>
  <c r="Q921" l="1"/>
  <c r="O921"/>
  <c r="H475"/>
  <c r="H921" l="1"/>
  <c r="P921" s="1"/>
  <c r="N476" l="1"/>
  <c r="F475"/>
  <c r="N475" l="1"/>
  <c r="F921"/>
  <c r="N921" s="1"/>
</calcChain>
</file>

<file path=xl/sharedStrings.xml><?xml version="1.0" encoding="utf-8"?>
<sst xmlns="http://schemas.openxmlformats.org/spreadsheetml/2006/main" count="6004" uniqueCount="1808">
  <si>
    <t xml:space="preserve">Россошанского муниципального района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</si>
  <si>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</si>
  <si>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</si>
  <si>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</si>
  <si>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</si>
  <si>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</si>
  <si>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>Уровень освоения бюджетных ассигнований (%) &lt;1&gt;</t>
  </si>
  <si>
    <t>Кассовое исполнение (на отчетную дату нарастающим итогом)</t>
  </si>
  <si>
    <t xml:space="preserve">Всего </t>
  </si>
  <si>
    <t>в том числе по источникам</t>
  </si>
  <si>
    <t xml:space="preserve">                                         Всего</t>
  </si>
  <si>
    <t>федеральный бюджет</t>
  </si>
  <si>
    <t>областной бюджет</t>
  </si>
  <si>
    <t>местный бюджет</t>
  </si>
  <si>
    <t>МУНИЦИПАЛЬНАЯ ПРОГРАММА</t>
  </si>
  <si>
    <t>Всего, в том числе в разрезе ГРБС:</t>
  </si>
  <si>
    <t>Всего, в том числе в разрезе ГРБС</t>
  </si>
  <si>
    <t>ПОДПРОГРАММА 1</t>
  </si>
  <si>
    <t>Основное мероприятие 1.1</t>
  </si>
  <si>
    <t>ПОДПРОГРАММА 2</t>
  </si>
  <si>
    <t>Основное мероприятие 2.1</t>
  </si>
  <si>
    <t>Мероприятие 2.1.1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</si>
  <si>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</si>
  <si>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Основное мероприятие 1.2</t>
  </si>
  <si>
    <t>Муниципальная программа</t>
  </si>
  <si>
    <t>Ответственные</t>
  </si>
  <si>
    <t>за исполнние мероприятий Плана реализации  муниципальной программы Россошанского муниципального района Воронежской области</t>
  </si>
  <si>
    <t>Наименование муниципальной  программы, подпрограммы, основного мероприятия, мероприятия</t>
  </si>
  <si>
    <t>Ответственные за исполнение</t>
  </si>
  <si>
    <t>Исполнитель мероприятия (структурное подразделение администрации Россошанского муниципального района, иной главный распорядитель средств бюджета Россошанского муниицпального района)</t>
  </si>
  <si>
    <t>Должность, Ф.И.О.</t>
  </si>
  <si>
    <t>1</t>
  </si>
  <si>
    <t>2</t>
  </si>
  <si>
    <t>3</t>
  </si>
  <si>
    <t>Сведения</t>
  </si>
  <si>
    <t>Наименование муниципальной  программы, подпрограммы, основного мероприятия</t>
  </si>
  <si>
    <t>Наименование показателя (индикатора)</t>
  </si>
  <si>
    <t>Значения показателя (индикатора) муниципальной программы, подпрограммы, основного мероприятия</t>
  </si>
  <si>
    <t>Уровень достижения (%)</t>
  </si>
  <si>
    <t>Обоснование отклонений значений показателя (индикатора) на конец отчетного года (при наличии)</t>
  </si>
  <si>
    <t>4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</si>
  <si>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</si>
  <si>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</si>
  <si>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Расходы за отчетный период (тыс. руб.)</t>
  </si>
  <si>
    <t>лимит на год</t>
  </si>
  <si>
    <t>фактическое финансирование</t>
  </si>
  <si>
    <t>кассовое исполнение на отчетную дату</t>
  </si>
  <si>
    <t>всего, в том числе:</t>
  </si>
  <si>
    <t xml:space="preserve">федеральный бюджет </t>
  </si>
  <si>
    <t>бюджет Россошанского муниципального района</t>
  </si>
  <si>
    <t xml:space="preserve">юридические лица </t>
  </si>
  <si>
    <t>физические лица</t>
  </si>
  <si>
    <t>в том числе:</t>
  </si>
  <si>
    <t>юридические лица</t>
  </si>
  <si>
    <t>всего</t>
  </si>
  <si>
    <t xml:space="preserve">МУНИЦИПАЛЬНАЯ ПРОГРАММА </t>
  </si>
  <si>
    <t xml:space="preserve">внебюджетные фонды                     </t>
  </si>
  <si>
    <t>Мероприятие 1.1.1</t>
  </si>
  <si>
    <t xml:space="preserve"> поквартальный кассовый план на отчетную дату</t>
  </si>
  <si>
    <t>ОСНОВНОЕ МЕРОПРИЯТИЕ 1</t>
  </si>
  <si>
    <t>ОСНОВНОЕ МЕРОПРИЯТИЕ 2</t>
  </si>
  <si>
    <t>Пункт ФПСР &lt;1&gt;</t>
  </si>
  <si>
    <t>План &lt;2&gt;</t>
  </si>
  <si>
    <t>&lt;1&gt; Уровень освоения бюджетных ассигнований рассчитывается как отношение объема кассового исполнения к поквартальному кассовому плану, умноженное на 100.</t>
  </si>
  <si>
    <t>Обеспечение реализации    муниципальной программы</t>
  </si>
  <si>
    <t>Отчет о выполнении Плана реализации муниципальной программы</t>
  </si>
  <si>
    <t>Муниципальная программа Россошанского муниципального района</t>
  </si>
  <si>
    <t xml:space="preserve"> «Удельный вес численности обучающихся по основным образовательным программам начального, основного общего и среднего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начального, основного общего и среднего образования»</t>
  </si>
  <si>
    <t xml:space="preserve"> «Доля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группы»</t>
  </si>
  <si>
    <t xml:space="preserve"> «Доля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1-6 лет»</t>
  </si>
  <si>
    <t>«Доля оздоровленных детей к общей численности детей школьного возраста в Россошанском районе»</t>
  </si>
  <si>
    <t xml:space="preserve">Подпрограмма 1. </t>
  </si>
  <si>
    <t>Основное мероприятие 1.1.</t>
  </si>
  <si>
    <t>«Обеспечение деятельности дошкольных образовательных учреждений»</t>
  </si>
  <si>
    <t>Основное мероприятие 1.2.</t>
  </si>
  <si>
    <t>«Создание условий для реализации государственного стандарта дошкольного образования»</t>
  </si>
  <si>
    <t xml:space="preserve"> 1.2.1 «Среднемесячная номинальная начисленная заработная плата работников дошкольных  общеобразовательных учреждений»</t>
  </si>
  <si>
    <t>Основное мероприятие 1.3.</t>
  </si>
  <si>
    <t xml:space="preserve">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</si>
  <si>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 xml:space="preserve"> 1.3.1 «Доля родителей (законных представителей), получающих компенсацию по родительской плате»</t>
  </si>
  <si>
    <t>Основное мероприятие 1.4.</t>
  </si>
  <si>
    <t>«Формирование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ОВЗ»</t>
  </si>
  <si>
    <t xml:space="preserve"> 1.4.1 «Увеличение количества детей с ОВЗ, осваивающих адаптированные образовательные программы в форме инклюзивного образования, в общем числе детей с ОВЗ»</t>
  </si>
  <si>
    <t xml:space="preserve">Подпрограмма 2. </t>
  </si>
  <si>
    <t xml:space="preserve"> «Развитие общего образования».</t>
  </si>
  <si>
    <t xml:space="preserve">Основное мероприятие 2.1. </t>
  </si>
  <si>
    <t>«Обеспечение деятельности общеобразовательных учреждений»</t>
  </si>
  <si>
    <t>2.1.1 «Доля детей первой и второй групп здоровья в общей численности обучающихся в муниципальных общеобразовательных учреждениях»</t>
  </si>
  <si>
    <t>2.1.2 «Доля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учреждениях»</t>
  </si>
  <si>
    <t>2.1.3 «Расходы бюджета муниципального образования на общее образование в расчете на 1 обучающегося в муниципальных общеобразовательных учреждениях»</t>
  </si>
  <si>
    <t>Мероприятие 2.2.</t>
  </si>
  <si>
    <t>«Обеспечение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учреждениях»</t>
  </si>
  <si>
    <t>2.2.1 «Доля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учреждений»</t>
  </si>
  <si>
    <t>2.2.2 «Среднемесячная номинальная начисленная заработная плата учителей муниципальных общеобразовательных учреждений»</t>
  </si>
  <si>
    <t xml:space="preserve"> 2.2.3 «Среднемесячная номинальная начисленная заработная плата работников муниципальных общеобразовательных учреждений»</t>
  </si>
  <si>
    <t xml:space="preserve">Основное мероприятие 2.3. </t>
  </si>
  <si>
    <t>«Обеспечение учащихся общеобразовательных учреждений молочной продукцией»</t>
  </si>
  <si>
    <t>2.3.1 «Доля учащихся 1-9 классов муниципальных образовательных учреждений, получающих молочную продукцию по программе «Школьное молоко» 3 раза в неделю»</t>
  </si>
  <si>
    <t xml:space="preserve">Основное мероприятие 2.4. </t>
  </si>
  <si>
    <t>«Материально-техническое оснащение муниципальных образовательных организаций»</t>
  </si>
  <si>
    <t>2.4.1 «Доля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учреждений»</t>
  </si>
  <si>
    <t xml:space="preserve">Основное мероприятие 2.5. </t>
  </si>
  <si>
    <t>«Формирование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ОВЗ»</t>
  </si>
  <si>
    <t>2.5.1 «Количество общеобразовательных учреждений, в которых созданы условия для инклюзивного образования детей-инвалидов»</t>
  </si>
  <si>
    <t xml:space="preserve">Основное мероприятие 2.6. </t>
  </si>
  <si>
    <t>«Развитие системы поддержки талантливых детей и творческих педагогов»</t>
  </si>
  <si>
    <t>2.6.1 «Количество детей, вошедших в банк «Одаренные дети»</t>
  </si>
  <si>
    <t xml:space="preserve">Основное мероприятие 2.7. </t>
  </si>
  <si>
    <t>«Региональный проект "Цифровая образовательная среда»</t>
  </si>
  <si>
    <t>2.7.1 «Количество образовательных организаций, расположенных на территории муниципального образования, в которых внедрена целевая модель цифровой образовательной среды в образовательных организациях, реализующих образовательные программы общего образования и среднего профессионального образования»</t>
  </si>
  <si>
    <t>2.7.2 «Доля обучающихся по программам общего образования, дополнительного образования для детей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 в организациях, в которых внедрена целевая модель цифровой образовательной среды»</t>
  </si>
  <si>
    <t xml:space="preserve">Основное мероприятие 2.8. </t>
  </si>
  <si>
    <t>«Региональный проект "Современная школа"»</t>
  </si>
  <si>
    <t>2.8.1 «Число общеобразовательных организаций,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профилей»</t>
  </si>
  <si>
    <t xml:space="preserve">Основное мероприятие 2.9. </t>
  </si>
  <si>
    <t>«Обеспечение выплат ежемесячного денежного вознаграждения за классное руководство педагогическим работникам реализующим образовательные программы начального общего, основного общего и среднего общего образования, в том числе адаптированные образовательные программы»</t>
  </si>
  <si>
    <t>2.9.1 «Доля педагогических работников общеобразовательных организаций получающих вознаграждение за классное руководство в общей численности педагогических работников такой категории»</t>
  </si>
  <si>
    <t xml:space="preserve">Основное мероприятие 2.10. </t>
  </si>
  <si>
    <t>«Организация бесплатного горячего питания обучающихся получающих начальное общее образование в муниципальных образовательных организациях»</t>
  </si>
  <si>
    <t>2.10.1 «Доля обучающихся получающих начальное общее образование в муниципальных образовательных организациях, получающих бесплатное горячее питание к общему числу обучающихся получающих начальное общее образование в муниципальных образовательных организациях»</t>
  </si>
  <si>
    <t xml:space="preserve">Основное мероприятие 2.11. </t>
  </si>
  <si>
    <t>Региональный проект «Успех каждого ребенка»</t>
  </si>
  <si>
    <t xml:space="preserve">2.11.1 «Количество общеобразовательных организаций, расположенных в сельской местности, в которых обновлена материально-техническая база для занятий физической культурой и спортом»  </t>
  </si>
  <si>
    <t>Подпрограмма 3.</t>
  </si>
  <si>
    <t>«Развитие дополнительного образования и воспитания»</t>
  </si>
  <si>
    <t>Основное мероприятие 3.1.</t>
  </si>
  <si>
    <t>«Обеспечение деятельности учреждений дополнительного образования»</t>
  </si>
  <si>
    <t>3.1.1  «Доля детей в возрасте от 5 до 18 лет, охваченных дополнительным образованием»</t>
  </si>
  <si>
    <t>3.2.1  «Число региональных центров выявления, поддержки и развития способностей и талантов у детей и молодежи, создаваемых и реализующих программы с учетом опыта Образовательного фонда «Талант и успех», участниками которых стали не менее 5% обучающихся по образовательным программам основного и среднего общего образования в соответствующих субъектах Российской Федерации»</t>
  </si>
  <si>
    <t>Основное мероприятие 3.3.</t>
  </si>
  <si>
    <t>«Введение механизма персонифицированного финансирования в системе дополнительного образования детей»</t>
  </si>
  <si>
    <t>3.3.1  «Количество сертификатов дополнительного образования, обеспечиваемых за счет бюджета муниципального образования на период действия программы»</t>
  </si>
  <si>
    <t xml:space="preserve">Подпрограмма 4. </t>
  </si>
  <si>
    <t>«Создание условий для организации отдыха и оздоровления детей и молодежи Россошанского муниципального района»</t>
  </si>
  <si>
    <t>4.1. Доля детей, охваченных организованным отдыхом и оздоровлением, в общем количестве детей школьного возраста в районе.</t>
  </si>
  <si>
    <t>Основное мероприятие 4.1.</t>
  </si>
  <si>
    <t>«Финансовое обеспечение МКУ ДОЛ "Березка"»</t>
  </si>
  <si>
    <t>4.1.1 «Обеспечение функционирования загородного детского оздоровительного лагеря»</t>
  </si>
  <si>
    <t>Основное мероприятие 4.2.</t>
  </si>
  <si>
    <t>«Мероприятия по организации центра трудовой адаптации детей и подростков»</t>
  </si>
  <si>
    <t>4.2.1 «Обеспечение  мероприятий по организации центра трудовой адаптации»</t>
  </si>
  <si>
    <t>Основное мероприятие 4.3.</t>
  </si>
  <si>
    <t>«Организация отдыха и оздоровление детей в пришкольных и профильных нестационарных палаточных лагерях»</t>
  </si>
  <si>
    <t>4.3.1 «Доля оздоровленных детей в лагерях дневного пребывания и профильных нестационарных лагерях к общей численности детей школьного возраста в Россошанском районе»</t>
  </si>
  <si>
    <t>Основное мероприятие 4.4.</t>
  </si>
  <si>
    <t>«Организация отдыха и оздоровление детей»</t>
  </si>
  <si>
    <t>4.4.1 «Обеспечение мероприятий по организации отдыха и оздоровления детей в ДОЛ "Березка"»</t>
  </si>
  <si>
    <t>«Мероприятия на организацию проведения оплачиваемых работ»</t>
  </si>
  <si>
    <t>4.5.1 «Обеспечение условий для  эффективной работы детского оздоровительного лагеря «Березка»</t>
  </si>
  <si>
    <t>Основное мероприятие 4.6.</t>
  </si>
  <si>
    <t>«Организация работы муниципальных организаций отдыха детей и их оздоровления в условиях распространения новой коронавирусной инфекции (COVID-19)»</t>
  </si>
  <si>
    <t>Подпрограмма 5.</t>
  </si>
  <si>
    <t>«Обеспечение реализации муниципальной программы»</t>
  </si>
  <si>
    <t>Основное мероприятие 5.1.</t>
  </si>
  <si>
    <t>«Расходы на обеспечение функций деятельности аппарата отдела образования и молодежной политики»</t>
  </si>
  <si>
    <t>5.1.1 «Укомплектованность должностей отдела образования и молодежной политики»</t>
  </si>
  <si>
    <t>Основное мероприятие 5.2.</t>
  </si>
  <si>
    <t>«Обеспечение деятельности муниципальных учреждений, подведомственных отделу образования и молодежной политики»</t>
  </si>
  <si>
    <t>5.2.1 «Обеспечение функционирования муниципальных учреждений, подведомственных отделу образования и молодежной политики»</t>
  </si>
  <si>
    <t xml:space="preserve">Подпрограмма 6. </t>
  </si>
  <si>
    <t>«Социализация детей-сирот и детей, нуждающихся в особой защите государства»</t>
  </si>
  <si>
    <t>6.1. «Доля детей-сирот и детей, оставшихся без попечения родителей, переданных на воспитание в семьи граждан, от общего количества детей-сирот и детей, оставшихся без попечения родителей»</t>
  </si>
  <si>
    <t xml:space="preserve">Основное мероприятие 6.1. </t>
  </si>
  <si>
    <t>«Выполнение переданных полномочий по организации и осуществлению деятельности по опеке и попечительству»</t>
  </si>
  <si>
    <t>6.1.1. «Число специалистов, осуществляющих деятельность по опеке и попечительству»</t>
  </si>
  <si>
    <t xml:space="preserve">Показатель рассчитывается из расчета фактически обратившихся заявителей </t>
  </si>
  <si>
    <t xml:space="preserve">Основное мероприятие 6.3. </t>
  </si>
  <si>
    <t>«Осуществление отдельных государственных полномочий Воронежской области по обеспечению выплат приемной семье на содержание подопечных детей»</t>
  </si>
  <si>
    <t>6.3.1. «Число детей, переданных в приемные семьи»</t>
  </si>
  <si>
    <t xml:space="preserve">Основное мероприятие 6.4. </t>
  </si>
  <si>
    <t>«Осуществление отдельных государственных полномочий Воронежской области по обеспечению выплаты вознаграждения, причитающегося приемному родителю»</t>
  </si>
  <si>
    <t>6.4.1. «Число приемных семей»</t>
  </si>
  <si>
    <t xml:space="preserve">Основное мероприятие 6.5. 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</si>
  <si>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детей»</t>
  </si>
  <si>
    <t>6.5.1. «Число детей, воспитывающихся в семьях под опекой»</t>
  </si>
  <si>
    <t>1.1.1«Доля детей в возрасте 1-6 лет, стоящих на учёте для определения в муниципальные дошкольные образовательные учреждения в общей численности детей в возрасте 1-6 лет»</t>
  </si>
  <si>
    <t>1.1.2 «Доля муниципальных ДОУ здания которых находятся в аварийном состоянии или требуют капительного ремонта, в общем числе муниципальных ДОУ»</t>
  </si>
  <si>
    <t>Развитие образования</t>
  </si>
  <si>
    <t>Отдел образования и молодежной политики администрации Россошанского муниципального района Воронежской области</t>
  </si>
  <si>
    <t xml:space="preserve"> «Развитие дошкольного образования».</t>
  </si>
  <si>
    <t xml:space="preserve">ПОДПРОГРАММА 1 </t>
  </si>
  <si>
    <t xml:space="preserve">"Развитие образования" </t>
  </si>
  <si>
    <t>Развитие системы непрерывного образования, повышение уровня ее качества и соответствия потребностям экономики и населения</t>
  </si>
  <si>
    <t>92407010210100590100</t>
  </si>
  <si>
    <t>92407010210100590200</t>
  </si>
  <si>
    <t>92407010210100590600</t>
  </si>
  <si>
    <t>92407010210100590800</t>
  </si>
  <si>
    <t>92407010210120540200</t>
  </si>
  <si>
    <t>92407010210170100200</t>
  </si>
  <si>
    <t>92407010210170100600</t>
  </si>
  <si>
    <t>924070102101S8300200</t>
  </si>
  <si>
    <t>92407010210278290100</t>
  </si>
  <si>
    <t>92407010210278290200</t>
  </si>
  <si>
    <t>92407010210278290600</t>
  </si>
  <si>
    <t>92410040210378150300</t>
  </si>
  <si>
    <t>92410040210378150600</t>
  </si>
  <si>
    <t>92407020220100590200</t>
  </si>
  <si>
    <t>92407020220100590600</t>
  </si>
  <si>
    <t>92407020220100590800</t>
  </si>
  <si>
    <t>924070202201S8750200</t>
  </si>
  <si>
    <t>924070202201S8810600</t>
  </si>
  <si>
    <t>92407020220120540200</t>
  </si>
  <si>
    <t>92407020220120540600</t>
  </si>
  <si>
    <t>92407020220170100200</t>
  </si>
  <si>
    <t>92407020220170100600</t>
  </si>
  <si>
    <t>92407020220278120100</t>
  </si>
  <si>
    <t>92407020220278120200</t>
  </si>
  <si>
    <t>92407020220278120600</t>
  </si>
  <si>
    <t>924070202203S8130200</t>
  </si>
  <si>
    <t>924070202203S8130600</t>
  </si>
  <si>
    <t>92407020220753030100</t>
  </si>
  <si>
    <t>92407020220753030600</t>
  </si>
  <si>
    <t>924070202208L3040200</t>
  </si>
  <si>
    <t>924070202208L3040600</t>
  </si>
  <si>
    <t>92407030230100590100</t>
  </si>
  <si>
    <t>92407030230100590200</t>
  </si>
  <si>
    <t>92407030230100590800</t>
  </si>
  <si>
    <t>92407070240100590100</t>
  </si>
  <si>
    <t>92407070240100590200</t>
  </si>
  <si>
    <t>92407070240100590800</t>
  </si>
  <si>
    <t>92407070240200590200</t>
  </si>
  <si>
    <t>924070702403S8320200</t>
  </si>
  <si>
    <t>924070702403S8320600</t>
  </si>
  <si>
    <t>924070702404S8410200</t>
  </si>
  <si>
    <t>92404120240578430200</t>
  </si>
  <si>
    <t>92407090250182010100</t>
  </si>
  <si>
    <t>92407090250200590100</t>
  </si>
  <si>
    <t>92407090250200590200</t>
  </si>
  <si>
    <t>92407090250200590800</t>
  </si>
  <si>
    <t>92401130260178392100</t>
  </si>
  <si>
    <t>92401130260178392200</t>
  </si>
  <si>
    <t>92410040260378541300</t>
  </si>
  <si>
    <t>92410040260478542300</t>
  </si>
  <si>
    <t>92410040260578543300</t>
  </si>
  <si>
    <t>"Развитие дошкольного образования" </t>
  </si>
  <si>
    <t> Создание условий для получения детьми доступного и качественного дошкольного образования</t>
  </si>
  <si>
    <t>Обеспечение деятельности дошкольных образовательных учреждений.</t>
  </si>
  <si>
    <t>Развитие вариативных форм дошкольного образования.   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</si>
  <si>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Создание условий для реализации государственного стандарта дошкольного образования</t>
  </si>
  <si>
    <t>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</t>
  </si>
  <si>
    <t xml:space="preserve">Компенсация, выплачиваемая родителям (законным представителям»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образования. 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</si>
  <si>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</si>
  <si>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</si>
  <si>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</t>
  </si>
  <si>
    <t>Увеличение количества детей с ОВЗ, осваивающих адаптированные образовательные программы в форме инклюзивного образования, в общем числе детей с ОВЗ</t>
  </si>
  <si>
    <t> Развитие общего образования</t>
  </si>
  <si>
    <t> Создание в системе общего образования равных возможностей для современного качественного образования</t>
  </si>
  <si>
    <t>Обеспечение деятельности общеобразовательных учреждений.</t>
  </si>
  <si>
    <t> Организация мероприятий, направленных на совершенствование научно-методического обеспечения системы школьного образования. Проведение ремонтных работ, благоустройство прилегающих территорий, приобретение оборудования, проведение мероприятий в рамках комплексной безопасности, антитеррористической защищенности</t>
  </si>
  <si>
    <t xml:space="preserve">Основное мероприятие 2.2. 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</si>
  <si>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учреждениях.</t>
  </si>
  <si>
    <t> Выплата заработной платы учителям и работникам общеобразовательных учреждений</t>
  </si>
  <si>
    <t>Обеспечение учащихся общеобразовательных учреждений молочной продукцией</t>
  </si>
  <si>
    <t>Субсидии на обеспечение учащихся общеобразовательных учреждений молочной продукцией.</t>
  </si>
  <si>
    <t>Материально-техническое оснащение муниципальных общеобразовательных учреждений</t>
  </si>
  <si>
    <t>Приобретение мебели, оборудования, инвентаря для оснащения общеобразовательных организаций 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</si>
  <si>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</si>
  <si>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 </t>
  </si>
  <si>
    <t>Региональный проект "Цифровая образовательная среда"</t>
  </si>
  <si>
    <t>Региональный проект "Современная школа"</t>
  </si>
  <si>
    <t>Обеспечение выплат ежемесячного денежного вознаграждения за классное руководство педагогическим работникам, реализующим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</si>
  <si>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 </t>
  </si>
  <si>
    <t>в том числе по ГРБС: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</si>
  <si>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</si>
  <si>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 </t>
  </si>
  <si>
    <t>Региональный проект "Успех каждого ребенка"</t>
  </si>
  <si>
    <t xml:space="preserve">ПОДПРОГРАММА 3 </t>
  </si>
  <si>
    <t>Увеличение численности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 </t>
  </si>
  <si>
    <t xml:space="preserve">Основное мероприятие 3.1. </t>
  </si>
  <si>
    <t>Обеспечение деятельности учреждений дополнительного образования.</t>
  </si>
  <si>
    <t>Модернизация материально-технической базы (техническое перевооружение) организаций дополнительного образования детей </t>
  </si>
  <si>
    <t xml:space="preserve">Основное мероприятие 3.2. </t>
  </si>
  <si>
    <t xml:space="preserve">ПОДПРОГРАММА 4 </t>
  </si>
  <si>
    <t>Обеспечение эффективного оздоровления, отдыха и занятости, развития творческого, интеллектуального потенциала и личностного развития детей и молодежи </t>
  </si>
  <si>
    <t xml:space="preserve">Основное мероприятие 4.1. </t>
  </si>
  <si>
    <t>Обеспечение функционирования загородного детского оздоровительного лагеря </t>
  </si>
  <si>
    <t>Мероприятия по организации центра трудовой адаптации детей и подростков.</t>
  </si>
  <si>
    <t>Содействие добровольному трудоустройству подростков, в том числе желающих работать в сво­бодное от учебы время, на рабочие места, соответствующие их воз­можностям </t>
  </si>
  <si>
    <t xml:space="preserve">Основное мероприятие 4.3. </t>
  </si>
  <si>
    <t>Организация отдыха и оздоровление детей в пришкольных и профильных нестационарных палаточных лагерях</t>
  </si>
  <si>
    <t>Оздоровление детей в пришкольных и профильных нестационарных палаточных лагерях </t>
  </si>
  <si>
    <t xml:space="preserve">Основное мероприятие 4.4. </t>
  </si>
  <si>
    <t xml:space="preserve">Организация отдыха и оздоровление детей </t>
  </si>
  <si>
    <t>Обеспечение мероприятий по организации отдыха и оздоровления детей в ДОЛ "Березка" </t>
  </si>
  <si>
    <t xml:space="preserve">Основное мероприятие 4.5. </t>
  </si>
  <si>
    <t>Мероприятия на организацию проведения оплачиваемых работ.</t>
  </si>
  <si>
    <t>Обеспечение условий для  эффективной работы детского оздоровительного лагеря «Березка» </t>
  </si>
  <si>
    <t>Организация работы муниципальных организаций отдыха детей и их оздоровления в условиях распространения новой короновирусной инфекции (COVID-19)</t>
  </si>
  <si>
    <t>ПОДПРОГРАММА 5</t>
  </si>
  <si>
    <t>Обеспечение эффективности управления системой образования </t>
  </si>
  <si>
    <t xml:space="preserve">Основное мероприятие 5.1. </t>
  </si>
  <si>
    <t>Расходы на содержание аппарата отдела образования и молодежной политики, в целях обеспечения эффективности управления системой образования </t>
  </si>
  <si>
    <t xml:space="preserve">Основное мероприятие 5.2. </t>
  </si>
  <si>
    <t>Обеспечение функционирования ЦБОУ «Централизованная бухгалтерия», Методического кабинета и Хозяйственно-эксплуатационного участка отдела образования. </t>
  </si>
  <si>
    <t xml:space="preserve">ПОДПРОГРАММА 6 </t>
  </si>
  <si>
    <t>Развитие семейных форм устройства детей-сирот и детей, оставшихся без попечения родителей </t>
  </si>
  <si>
    <t>Выполнение переданных полномочий по организации и осуществлению деятельности по опеке и попечительству </t>
  </si>
  <si>
    <t>Обеспечение заявителей выплатой приемной семье на содержание подопечных детей </t>
  </si>
  <si>
    <t>Обеспечение заявителей выплатой вознаграждения, причитающегося приемному родителю </t>
  </si>
  <si>
    <t>Основное мероприятие 6.5.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</si>
  <si>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</si>
  <si>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Обеспечение заявителей выплатой семьям опекунов на содержание подопечных детей</t>
  </si>
  <si>
    <t>Социальная поддержка граждан</t>
  </si>
  <si>
    <t>Администрация Россошанского муниципального района, главный бухгалтер Хоркина С.С.</t>
  </si>
  <si>
    <t>Отдел по финансам администрации Россошанского муниципального района, руководитель отдела Гольев А.И.</t>
  </si>
  <si>
    <t>Подпрограмма 1</t>
  </si>
  <si>
    <t>Развитие мер социальной поддержки отдельных категорий граждан</t>
  </si>
  <si>
    <t>Повышение уровня жизни граждан – получателей мер социальной поддержки Россошанского муниципального района. Достижение плановых значений показателей  подпрограммы на 2021 год</t>
  </si>
  <si>
    <t>в том числе в разрезе ГРБС:</t>
  </si>
  <si>
    <t xml:space="preserve"> Доплаты к пенсиям муниципальным служащим  Россошанского  муниципального района</t>
  </si>
  <si>
    <t>Ежемесячная выплата пенсий за выслугу лет пенсионерам - муниципальным служащим Россошанского муниципального района. Повышение благосостояния граждан</t>
  </si>
  <si>
    <t xml:space="preserve"> Социальные выплаты гражданам имеющим звание  «Почетный гражданин Россошанского муниципального района</t>
  </si>
  <si>
    <t>Денежное вознаграждение гражданам:
 имеющим  звание «Почетный гражданин Россошанского муниципального района»;
награжденным почетным знаком «За заслуги перед Россошанским муницмпальным районом».
Повышение уровня предоставления мер социальной поддержки отдельным категориям граждан.</t>
  </si>
  <si>
    <t>Основное мероприятие 1.3</t>
  </si>
  <si>
    <t>Подпрограмма 2</t>
  </si>
  <si>
    <t>Повышение эффективности муниципальной поддержки социально ориентированных некоммерческих организаций</t>
  </si>
  <si>
    <t>Содействие развитию и поддержка развития деятельности общественных мероприятий</t>
  </si>
  <si>
    <t>Финансовая поддержка социально ориентированных некоммерческих организаций путем предоставления субсидии из бюджета Россошанского муниципального района.</t>
  </si>
  <si>
    <t>Формирование эффективных механизмов предоставления финансовой поддержки социально ориентированных некоммерческих организаций</t>
  </si>
  <si>
    <t>Мероприятие 2.1.2</t>
  </si>
  <si>
    <t>Предоставление грантов  в форме субсидий из бюджета Россошанского муниципального района СОНКО на реализацию программ (проектов) на конкурсной основе</t>
  </si>
  <si>
    <t>Оказание финансовой поддержки.
Создание условий для реализации проектов.</t>
  </si>
  <si>
    <t xml:space="preserve">«Обеспечение доступным и комфортным жильём населения Россошанского муниципального района» </t>
  </si>
  <si>
    <t>Повышение качества жилищного обеспечения населения Россошанского муниципального района путем повышения доступности жилья. Формирование эффективной системы пространственного развития и административно-территориального устройства в Россошанском муниципальном районе.</t>
  </si>
  <si>
    <t>Администрация Россошанского муниципального района.                                      (отдел социально-экономического развития и поддержки предпринимательства, начальник отдела  Л.И. Злобина)</t>
  </si>
  <si>
    <t>914100405101L4970300</t>
  </si>
  <si>
    <t>Администрация Россошанского муниципального района.                                      (отдел архитектуры и градостроительства, заместитель главы - начальник отдела архитектуры и градостроительства Т.В. Леонтьева)</t>
  </si>
  <si>
    <t>91404120520480850200</t>
  </si>
  <si>
    <t xml:space="preserve"> </t>
  </si>
  <si>
    <t xml:space="preserve">  «Создание условий для обеспечения доступным и комфортным жильем населения Россошанского муниципального района» </t>
  </si>
  <si>
    <t xml:space="preserve">Создание условий для повышения уровня обеспеченности жильем молодых семей. </t>
  </si>
  <si>
    <t>Отдел по финансам администрации Россошанского муниципального района</t>
  </si>
  <si>
    <t xml:space="preserve">Обеспечение жильем молодых семей </t>
  </si>
  <si>
    <t xml:space="preserve">«Развитие градостроительной деятельности» </t>
  </si>
  <si>
    <t>Наличие актуальных документов территориального планирования района и их реализация</t>
  </si>
  <si>
    <t>Мониторинг и актуализация Схемы территориального планирования Россошанского муниципального района</t>
  </si>
  <si>
    <t>Наличие в Россошанском муниципальном районе актуальных и соответствующих действующему законодательству документов территориального планирования района.</t>
  </si>
  <si>
    <t xml:space="preserve">Муниципальная программа </t>
  </si>
  <si>
    <t xml:space="preserve">«Обеспечение общественного порядка и противодействие преступности» </t>
  </si>
  <si>
    <t xml:space="preserve">Достижение плановых значений показателей муниципальной программы  на 2021год
</t>
  </si>
  <si>
    <t>Администрация Россошанского муниципального района</t>
  </si>
  <si>
    <t>91401130830380490200</t>
  </si>
  <si>
    <t>ПОДПРОГРАММА 3</t>
  </si>
  <si>
    <t>«Профилактика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района»</t>
  </si>
  <si>
    <t xml:space="preserve">Профилактика терроризма и экстремизма среди населения.
Снижение возможности проявления экстремистской деятельности
</t>
  </si>
  <si>
    <t>Основное мероприятие 3.3</t>
  </si>
  <si>
    <t>Технические средства обеспечения безопасности</t>
  </si>
  <si>
    <t>Создание системы технической защиты объектов социальной сферы, образования и объектов с массовым пребыванием граждан</t>
  </si>
  <si>
    <t>Формирование единого культурного пространства, укрепление нравственных ценностей жителей Россошанского муниципального района Воронежской области</t>
  </si>
  <si>
    <t>Отдел культуры администрации Россошанского муниципального района</t>
  </si>
  <si>
    <t>92208011110100590100</t>
  </si>
  <si>
    <t>92208011110100590200</t>
  </si>
  <si>
    <t>92208011110100590800</t>
  </si>
  <si>
    <t xml:space="preserve"> 92208011110120540200</t>
  </si>
  <si>
    <t>92208011110170100100</t>
  </si>
  <si>
    <t xml:space="preserve"> 92208011110170100200</t>
  </si>
  <si>
    <t>92207031120100590100</t>
  </si>
  <si>
    <t>92207031120100590200</t>
  </si>
  <si>
    <t>92207031120100590800</t>
  </si>
  <si>
    <t>92208041130182010100</t>
  </si>
  <si>
    <t>92208041130182010200</t>
  </si>
  <si>
    <t>92208041140100590100</t>
  </si>
  <si>
    <t>92208041140100590200</t>
  </si>
  <si>
    <t>92208011150100590100</t>
  </si>
  <si>
    <t>92208011150100590200</t>
  </si>
  <si>
    <t>92208011150100590800</t>
  </si>
  <si>
    <t>92208011150264860200</t>
  </si>
  <si>
    <t>92208011150364870200</t>
  </si>
  <si>
    <t>Отдел по финансам администрации Россошанского муниципального района  руководитель отдела Голев А.И.</t>
  </si>
  <si>
    <t>«Развитие библиотечного дела»</t>
  </si>
  <si>
    <t>Финансовое обеспечение деятельности МКУК МБРМР им. А.Т. Прасолова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</si>
  <si>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</t>
  </si>
  <si>
    <t>«Образование»</t>
  </si>
  <si>
    <t>Основное мероприятие2.1</t>
  </si>
  <si>
    <t>Финансовое обеспечение деятельности МКУ ДО ДШИ</t>
  </si>
  <si>
    <t>Основное мероприятие 2.2</t>
  </si>
  <si>
    <t>Региональный проект «Культурная среда»</t>
  </si>
  <si>
    <t>"Обеспечение реализации муниципальной программы"</t>
  </si>
  <si>
    <t>Отдел по финансам администрации Россошанского муниципального района  руководитель отдела Гольев А.И.</t>
  </si>
  <si>
    <t>Основное мероприятие 3.1</t>
  </si>
  <si>
    <t>Финансовое обеспечение деятельности отдела культуры администрации Россошанского муниципального района Воронежской области</t>
  </si>
  <si>
    <t>Основное мероприятие  3.2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</si>
  <si>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(поддержка творческой деятельности муниципальных театров в населенных пунктах с численностью населения до 300 тыс. человек (Межбюджетные трансферты)</t>
  </si>
  <si>
    <t>Финансовое обеспечение деятельности МКУ ЦБУК И АХД</t>
  </si>
  <si>
    <t>Основное мероприятие 4.1</t>
  </si>
  <si>
    <t>Финансовое обеспечение деятельности МКУ МКУ ЦБУК И АХД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</si>
  <si>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нужд; иные бюджетные ассигнования
</t>
  </si>
  <si>
    <t>«Финансовое обеспечение деятельности МКУ «Молодежный центр»</t>
  </si>
  <si>
    <t>Основное мероприятие 5.1</t>
  </si>
  <si>
    <t>Финансовое обеспечение деятельности МКУ «МОЛОДЕЖНЫЙ ЦЕНТР»</t>
  </si>
  <si>
    <t>Основное мероприятие 5.2</t>
  </si>
  <si>
    <t>Мероприятия в сфере культуры</t>
  </si>
  <si>
    <t>Основное мероприятие 5.3</t>
  </si>
  <si>
    <t>Мероприятия, связанные с вовлечением молодежи в социальную практику</t>
  </si>
  <si>
    <t>Основное мероприятие 5.4</t>
  </si>
  <si>
    <t>«Развитие физической культуры и спорта»</t>
  </si>
  <si>
    <t>Результат реализации муниципальной программы: достижение к концу 2020 года плановых значений муниципальной программы</t>
  </si>
  <si>
    <t>всего, в том числе  в разрезе ГРБС</t>
  </si>
  <si>
    <t>Отдел по физической культуре и спорту начальник отдела Рыгалов Д.Г.</t>
  </si>
  <si>
    <t>91411021310180410800</t>
  </si>
  <si>
    <t>91411021310280410200</t>
  </si>
  <si>
    <t>91411021320100590100</t>
  </si>
  <si>
    <t>91411021320100590200</t>
  </si>
  <si>
    <t>91411021320100590800</t>
  </si>
  <si>
    <t>91411021340100590100</t>
  </si>
  <si>
    <t>91411021340120540200</t>
  </si>
  <si>
    <t>91411021340100590800</t>
  </si>
  <si>
    <t>«Развитие физической культуры и спорта 
в Россошанском муниципальном районе»</t>
  </si>
  <si>
    <t>Отдел по физической культуре и спорту главный инспектор Горшков В.Н.</t>
  </si>
  <si>
    <t>Обеспечение участия россошанских спортсменов в районных, региональных, всероссийских и международных спортивных мероприятиях</t>
  </si>
  <si>
    <t>Отдел по физической культуре и спорту главный инспектор отдела Горшков В.Н.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</si>
  <si>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</si>
  <si>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Реализация мероприятий Всероссийского физкультурно-спортивного комплекса ГТО</t>
  </si>
  <si>
    <t>Реализация мероприятий по созданию условий для развития физической культуры и массового спорта</t>
  </si>
  <si>
    <t>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</si>
  <si>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Муниципальное казенное учреждение спортивно-оздоровительный комплекс с искусственным льдом «Ледовый дворец «Россошь"-директор Таранов С.А.</t>
  </si>
  <si>
    <t>Обеспечение деятельности МКУ СОК «Ледовый дворец «Россошь»</t>
  </si>
  <si>
    <t>мероприятие 2.1.1</t>
  </si>
  <si>
    <t>мероприятие 2.1.2</t>
  </si>
  <si>
    <t>мероприятие 2.1.4</t>
  </si>
  <si>
    <t>Подпрограмма 3</t>
  </si>
  <si>
    <t>Основное мероприятие 3.2</t>
  </si>
  <si>
    <t>Софинансирование капитальных вложений в объекты муниципальной собственности</t>
  </si>
  <si>
    <t>Подпрограмма 4</t>
  </si>
  <si>
    <t>Финансовое обеспечение муниципального казенного учреждения "Россошанская спортивная школа"</t>
  </si>
  <si>
    <t>Обеспечение деятельности МКУ «Россошанская СШ»</t>
  </si>
  <si>
    <t>"Экономическое развитие"</t>
  </si>
  <si>
    <t>Достижение плановых значений показателей муниципальной программы на 2021 год</t>
  </si>
  <si>
    <t>всего, в том числе  в разрезе ГРБС:</t>
  </si>
  <si>
    <t xml:space="preserve">Отдел социально-экномического развиия и поддержи предпринимательства, начальник отдела Злобина Л.И.
</t>
  </si>
  <si>
    <t xml:space="preserve"> 91404121520188600800.</t>
  </si>
  <si>
    <t xml:space="preserve"> 91404121520188610800.</t>
  </si>
  <si>
    <t xml:space="preserve">  91404121520188670800.</t>
  </si>
  <si>
    <t>Развитие малого и среднего предпринимательства и торговли в Россошанском муниципальном районе</t>
  </si>
  <si>
    <t>Основное мероприятие                 2.1</t>
  </si>
  <si>
    <t>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</t>
  </si>
  <si>
    <t>Создание условий для развития субъектов малого и среднего предпринимательства</t>
  </si>
  <si>
    <t>Предоставление грантов начинающим субъектам малого предпринимательства</t>
  </si>
  <si>
    <t>Оказание финансовой поддержки начинающим субъектам малого предпринимательства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</si>
  <si>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</si>
  <si>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Оказание финансовой поддежки субъектам малого и среднего предпринимательства, в целях создания и (или) развития либо модернизации производства товаров (работ, услуг)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</si>
  <si>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(реконструкцию( для собственных нужд производственных   зданий, строений и сооружений либо приобретение оборудования  в целях создания и (или) развития либо модернизации производства товаров (работ, услуг)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</si>
  <si>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 либо модернизации производства товаров (работ, услуг)</t>
  </si>
  <si>
    <t>мероприятие 2.1.5</t>
  </si>
  <si>
    <t xml:space="preserve">Обеспечение деятельности автономной некоммерческой организации «Россошанский Центр поддержки предпринимательства и инвестиций» </t>
  </si>
  <si>
    <t>Развитие системы консультационного обслуживания субъектов малого и среднего предпринимательства</t>
  </si>
  <si>
    <t xml:space="preserve">Муниципальная программа Россошанского муниципального района"Развитие сельского хозяйства и инфраструктуры агропродовольственного рынка" </t>
  </si>
  <si>
    <t>МКУ "Центр поддержки АПК", директор Зибров О.В.</t>
  </si>
  <si>
    <t>91404052510100590100</t>
  </si>
  <si>
    <t>91404052510100590200</t>
  </si>
  <si>
    <t>92404052520180320200</t>
  </si>
  <si>
    <t xml:space="preserve">Отдел программ и развития сельских территорий, заместитель главы администрации-начальник отдела 
Доля А.А.
</t>
  </si>
  <si>
    <t>91404052590178450200</t>
  </si>
  <si>
    <t>Обеспечение деятельности муниципального казенного учреждения «Центр поддержки агропромышленного комплекса» Россошанского муниципального района</t>
  </si>
  <si>
    <t>Финансовое обеспечение МКУ "Центр поддержки АПК"</t>
  </si>
  <si>
    <t>Расходы на обеспечение деятельности МКУ «Центр поддержки АПК» Россошанского муниципального района (расходы на выплаты персоналу 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</si>
  <si>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Мероприятие 1.1.2</t>
  </si>
  <si>
    <t>Расходы на обеспечение деятельности МКУ «Центр поддержки АПК» Россошанского муниципального района (закупка товаров, работ и услуг для государственных (муниципальных) нужд)</t>
  </si>
  <si>
    <t>«Эпидемиологические и эпизоотологические мероприятия по дезинсекционным и акарицидным обработкам»</t>
  </si>
  <si>
    <t xml:space="preserve">Создание условий  для  детского отдыха и оздоровления  детей и подростков в  лагерях различных типов.  </t>
  </si>
  <si>
    <t>ПОДПРОГРАММА 9</t>
  </si>
  <si>
    <t>«Обеспечение эпизоотического и ветеринарно-санитарного благополучия на территории Россошанского муниципального района»</t>
  </si>
  <si>
    <t>Основное мероприятие 9.1</t>
  </si>
  <si>
    <t>Обеспечение проведения противоэпизоотических мероприятий</t>
  </si>
  <si>
    <t>Реализация мероприятий, направленных на регулирование численности животных без владельцев путем их стерилизации на территории Россошанского муниципального района</t>
  </si>
  <si>
    <t>Мероприятие 9.1.1</t>
  </si>
  <si>
    <t>Мероприятия в области обращения с животными без владельцев (закупка товаров, работ и услуг для государственных (муниципальных) нужд)</t>
  </si>
  <si>
    <t>Достижнение плановых значений показателей подпрограммы на 2021 год.</t>
  </si>
  <si>
    <t>Основное мероприятие 10.1</t>
  </si>
  <si>
    <t>Создание условий для обеспечения доступным и комфортным жильем сельского населения</t>
  </si>
  <si>
    <t>Мероприятие 10.1.1</t>
  </si>
  <si>
    <t>Обеспечение комплексного развития сельских территорий (Социальное обеспечение и иные выплаты населению)</t>
  </si>
  <si>
    <t>Основное мероприятие 10.2</t>
  </si>
  <si>
    <t>Создание и развитие  инфраструктуры на сельских территориях</t>
  </si>
  <si>
    <t>Мероприятие 10.2.1</t>
  </si>
  <si>
    <t>Мероприятие 10.2.2</t>
  </si>
  <si>
    <t>«Энергоэффективность,  развитие энергетики, транспорта и муниципального хозяйства»</t>
  </si>
  <si>
    <t xml:space="preserve">Администрация Россошанского муниципального района (ГРБС-отдел бухгалтерского учета и отчетности, начальник отдела Хоркина  С.С. Ответственный исполнитель-  отдел муниципального хозяйства, строительства и транспорта, начальник отдела  Сергиенко И.В.) </t>
  </si>
  <si>
    <t>91405023010388100800</t>
  </si>
  <si>
    <t>914040930201S8850200</t>
  </si>
  <si>
    <t xml:space="preserve">ГРБС-Отдел по финансам администрации Россошанского муниципального района  руководитель отдела Гольев А.И.                                                Ответственный исполнитель -отдел муниципального хозяйства, строительства и транспорта администрации Россошанского муниципального района, начальник отдела - И.В. Сергиенко).  </t>
  </si>
  <si>
    <t>Энергосбережение и повышение энергетической эффективности в Россошанском муниципальном районе</t>
  </si>
  <si>
    <t>Уличное освещение</t>
  </si>
  <si>
    <t>Администрация Россошанского муниципального района (отдел бухгалтерского учета и отчетности, начальник отдела - С.С. Хоркина)</t>
  </si>
  <si>
    <t>Развитие транспортной системы и дорожного хозяйства</t>
  </si>
  <si>
    <t>Капитальный ремонт и ремонт  автомобильных дорог общего пользования местного значения</t>
  </si>
  <si>
    <t>Развитие и содержание улично-дорожной сети в границах сельских поселений</t>
  </si>
  <si>
    <t xml:space="preserve">                92704093020281290500</t>
  </si>
  <si>
    <t>Управление муниципальным имуществом</t>
  </si>
  <si>
    <t xml:space="preserve">Достижение плановых значений показателей муниципальной программы
Создание условий для эффективного управления и распоряжения муниципальным имуществом Россошанского муниципального района
</t>
  </si>
  <si>
    <t>отдел по управлению муниципальным имуществом, земельным ресурсам и землеустройству (Головко Т.С. Руководитель отдела)</t>
  </si>
  <si>
    <t>93504123810381030200</t>
  </si>
  <si>
    <t>93501133810181040200</t>
  </si>
  <si>
    <t>93501133820182010100</t>
  </si>
  <si>
    <t>93501133820182010200</t>
  </si>
  <si>
    <t>Администрация Россошанского муниципального района (МКУ "Служба по администрированию платежей и ведению реестра", директор - Панкова Е.А.)</t>
  </si>
  <si>
    <t>91401133830100590100</t>
  </si>
  <si>
    <t>91401133830100590200</t>
  </si>
  <si>
    <t>«Совершенствование системы управления в сфере имущественно-земельных отношений Россошанского муниципального района» муниципальной программы Россошанского муниципального района «Управление муниципальным имуществом»</t>
  </si>
  <si>
    <t xml:space="preserve">Достижение плановых значений показателей подпрограммы
Формирование эффективной структуры собственности Россошанского муниципального района и совершенствование системы управления в сфере имущественно-земельных отношений Россошанского муниципального района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</si>
  <si>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</si>
  <si>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Мероприятия по землеустройству и землепользованию</t>
  </si>
  <si>
    <t xml:space="preserve">Повышение эффективности и прозрачности использования объектов недвижимого имущества и земельных ресурсов, находящихся в собственности Россошанского муниципального района;
Создание структуры и состава муниципальной собственности Россошанского муниципального района, отвечающих функциям (полномочиям) органов местного самоуправления
</t>
  </si>
  <si>
    <t>мероприятие 1.1.1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</si>
  <si>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</si>
  <si>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 xml:space="preserve">отдел по управлению муниципальным имуществом, земельным ресурсам и землеустройству (Головко Т.С. Руководитель отдела)
</t>
  </si>
  <si>
    <t>мероприятие 1.1.2</t>
  </si>
  <si>
    <t xml:space="preserve">Обеспечение реализации муниципальной программы Россошанского муниципального района «Управление муниципальным имуществом»  </t>
  </si>
  <si>
    <t xml:space="preserve">Достижение плановых значений показателей подпрограммы
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
</t>
  </si>
  <si>
    <t>Финансовое обеспечение деятельности отдела по управлению муниципальным имуществом, земельным ресурсам и землеустройству</t>
  </si>
  <si>
    <t xml:space="preserve">Расходы на обеспечение функций органов местного самоуправления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 </t>
  </si>
  <si>
    <t>Расходы на обеспечение функций органов местного самоуправления   (закупка товаров, работ и услуг для обеспечения государственных (муниципальных) нужд)</t>
  </si>
  <si>
    <t>Обеспечение деятельности МКУ «Служба по администрированию платежей и ведению реестра» муниципальной программы «Управление муниципальным имуществом»</t>
  </si>
  <si>
    <t>Финансовое обеспечение деятельности МКУ «Служба по администрированию платежей и ведению реестра»</t>
  </si>
  <si>
    <t xml:space="preserve">Осуществление обоснованного  планирования объемов бюджетных расходов в целях осуществления деятельности отдела по управлению муниципальным имуществом, земельным ресурсам и землеустройству.
Осуществление целевого,  эффективного и экономного расходования бюджетных средств в целях достижения высоких результатов муниципальной программы
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</si>
  <si>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</si>
  <si>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 xml:space="preserve">Результат реализации муниципаль-ной программы: достижение к концу 2021 года плановых значений показателей муниципальной программы </t>
  </si>
  <si>
    <t>Всего, в том числе  в разрезе ГРБС:</t>
  </si>
  <si>
    <t>92714013920278050500</t>
  </si>
  <si>
    <t>92714013920288020500</t>
  </si>
  <si>
    <t xml:space="preserve">    92714033920320540500</t>
  </si>
  <si>
    <t xml:space="preserve"> 92714033920388040500</t>
  </si>
  <si>
    <t xml:space="preserve"> 92714033920370100500</t>
  </si>
  <si>
    <t>92714033920320570500</t>
  </si>
  <si>
    <t>92704123920778430500</t>
  </si>
  <si>
    <t>92703103930188060500</t>
  </si>
  <si>
    <t>92701063940182010100</t>
  </si>
  <si>
    <t>92701063940182010200</t>
  </si>
  <si>
    <t>Управление муниципальными финансами</t>
  </si>
  <si>
    <t>Результат реализации подпрограммы: повышение качества доступности информации о состоянии бюджетной системы;                           повышение доверия общества к государственной политике в сфере управления финансами; достижение к концу 2021 года плановых значений показателей</t>
  </si>
  <si>
    <t xml:space="preserve">Отдел по финансам 
Руководитель отдела Гольев А.И.
</t>
  </si>
  <si>
    <t>Основное мероприятие 1.5</t>
  </si>
  <si>
    <t>Управление муниципальным долгом Россошанского муниципального района</t>
  </si>
  <si>
    <t xml:space="preserve">Результат реализации мероприятия: 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</si>
  <si>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 xml:space="preserve">Отдел по финансам 
Руководитель отдела по финансам Гольев А.И.
</t>
  </si>
  <si>
    <t>Мероприятие 1.5.2.</t>
  </si>
  <si>
    <t xml:space="preserve"> Осуществление управления муниципальным долгом Россошанского муниципального района и его обслуживания</t>
  </si>
  <si>
    <t xml:space="preserve">Результат реализации мероприятия:
поддержание муниципального долга на экономически безопасном уровне для районного бюджета, исключение долговых рисков
</t>
  </si>
  <si>
    <t>Cоздание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</si>
  <si>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Результат реализации подпрограммы: 
создание условий для устойчивого исполнения местных бюджетов, а также обеспечение финансирования первоочередных и социально значимых расходов бюджетов поселений в целях недопущения ухудшения социально-экономической ситуации в поселениях; 
достижение к концу 2021 года плановых значений показателей</t>
  </si>
  <si>
    <t>Выравнивание бюджетной обеспеченности муниципальных образований</t>
  </si>
  <si>
    <t>Результат реализации мероприятия: 
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</t>
  </si>
  <si>
    <t>Отдел по финансам заместитель руководителя-начальник бюджетного отдела Степаненко А.Д., главный консультант Сулейманова И.А.</t>
  </si>
  <si>
    <t>мероприятие 2.2.2</t>
  </si>
  <si>
    <t xml:space="preserve">Предоставление бюджетам поселений  дотаций на выравнивание бюджетной обеспеченности поселений Россошанского муниципального района </t>
  </si>
  <si>
    <t xml:space="preserve">Результат реализации мероприятия:
сокращение дифференциации финансовых возможностей муниципальных образований по осуществлению органами местного самоуправления полномочий по решению вопросов местного значения
</t>
  </si>
  <si>
    <t xml:space="preserve">Отдел по финансам Начальник сектора казначейского исполнения Афиногентова Л.Н.
</t>
  </si>
  <si>
    <t>Основное мероприятие 2.3</t>
  </si>
  <si>
    <t>Софинансирование приоритетных социально значимых расходов местных бюджетов</t>
  </si>
  <si>
    <t>Результат реализации мероприятия: 
поддержка социально значимых направлений расходов местных бюджетов</t>
  </si>
  <si>
    <t>мероприятие 2.3.3</t>
  </si>
  <si>
    <t>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</t>
  </si>
  <si>
    <t xml:space="preserve">Результат реализации мероприятия:
финансовое обеспечение исполнения расходных обязательств муниципальных образований
</t>
  </si>
  <si>
    <t xml:space="preserve">Отдел по финансам 
Начальник сектора каз-начейского исполнения Афиногентова Л.Н.
</t>
  </si>
  <si>
    <t>мероприятие 2.3.4</t>
  </si>
  <si>
    <t>Отдел по финансам начальник сектора казначейского исполнения Афиногентова Л.Н.</t>
  </si>
  <si>
    <t>мероприятие 2.3.5</t>
  </si>
  <si>
    <t>мероприятие 2.3.6</t>
  </si>
  <si>
    <t>Основное ме-роприятие 2.6</t>
  </si>
  <si>
    <t>Поощрение поселений Россошанского муниципального района по результатам оценки эффективности  их деятельности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</si>
  <si>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меж-бюджетных трансфертов
</t>
  </si>
  <si>
    <t>Мероприятие 2.6.1</t>
  </si>
  <si>
    <t>Поощрение поселений Россошанского муниципального района по результатам оценки эффективности их деятельности</t>
  </si>
  <si>
    <t>Результат реализации мероприятия:                                                                                   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</t>
  </si>
  <si>
    <t xml:space="preserve">Отдел по финансам
Начальник сектора каз-начейского исполнения Афиногентова Л.Н. 
</t>
  </si>
  <si>
    <t>Основное ме-роприятие 2.7</t>
  </si>
  <si>
    <t>Мероприятия на организацию проведения оплачиваемых общественных работ</t>
  </si>
  <si>
    <t>Мероприятие 2.7.1</t>
  </si>
  <si>
    <t>Мероприятия  на организацию проведения оплачиваемых общественных работ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</si>
  <si>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
</t>
  </si>
  <si>
    <t>Отдел по финансам заместитель руководителя-начальник бюджетного отдела Степаненко А.Д., начальник сектора казначейского исполнения Афиногентова Л.Н.</t>
  </si>
  <si>
    <t>Финансовое обеспечение муниципальных образований Россошанского муниципального района для исполнения переданных полномочий</t>
  </si>
  <si>
    <t xml:space="preserve"> Результат реализации подпрограммы:
создание условий для эффективного исполнения органами местного самоуправления переданных полномочий по участию предупреждении и ликвидации последствий чрезвычайных ситуаций на территории Россошанского муниципального района;                                         достижение к концу 2021 года плановых значений показателей
</t>
  </si>
  <si>
    <t>Предоставление бюджету городского поселения город Россошь субвенций из районного бюджета на осуществление муниципальных полномочий по  участию в предупреждении и ликвидации последствий чрезвычайных ситуаций на территории Россошанского муниципального района</t>
  </si>
  <si>
    <t>Результат реализации мероприятия: 
стабильное и эффективное исполнение городским поселением город Россошь переданных 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</si>
  <si>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мероприятие 3.1.1</t>
  </si>
  <si>
    <t>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</t>
  </si>
  <si>
    <t xml:space="preserve">Отдел по финансам 
Заместитель руководителя – начальник бюд-жетного отдела Степаненко А.Д.
Начальник сектора казначейского исполнения Афиногентова Л.Н.
</t>
  </si>
  <si>
    <t>Обеспечение реализации муниципальной программы</t>
  </si>
  <si>
    <t xml:space="preserve">Результат реализации подпрограммы:
формирование и развитие обеспечивающих механизмов реализации муниципальной программы;                              достижение к концу 2021 года плановых значений показателей
</t>
  </si>
  <si>
    <t>Финансовое обеспечение деятельности отдела по финансам администрации Россошанского муни-ципального района</t>
  </si>
  <si>
    <t xml:space="preserve">Результат реализации мероприятия:
 результат реализации мероприятия: осуществление финансирования расходов отдела, обеспечивающих его функционирование.                Составление корректной сметы расходов.
</t>
  </si>
  <si>
    <t>Мероприятие 4.1.3.</t>
  </si>
  <si>
    <t>Подготовка документации на оплату расходов, обеспечивающих функционирование  отдела</t>
  </si>
  <si>
    <t xml:space="preserve">Результат реализации мероприятия:
своевременная выплата заработной платы и оплата счетов на приобретение товаров, работ, услуг.
</t>
  </si>
  <si>
    <t xml:space="preserve">Отдел по финансам 
Начальник отдела учета и отчетности Киселева Н.В.
</t>
  </si>
  <si>
    <t>Муниципальное управление и гражданское общество Россошанского муниципального района</t>
  </si>
  <si>
    <t>Повышение эффективности и результативности муниципального управления Россошанского муниципального района</t>
  </si>
  <si>
    <t xml:space="preserve">Администрация Росошанского муниципального района </t>
  </si>
  <si>
    <t>9140113 5920178391      100</t>
  </si>
  <si>
    <t>91401135952178391      200</t>
  </si>
  <si>
    <t>9140113 5920278090 100</t>
  </si>
  <si>
    <t>9140113 5920278090 200</t>
  </si>
  <si>
    <t>9140113 5920378470  100</t>
  </si>
  <si>
    <t>9140113 5920378470    200</t>
  </si>
  <si>
    <t>91401135930100590 100</t>
  </si>
  <si>
    <t>91401135930100590 200</t>
  </si>
  <si>
    <t>91401135940100590     100</t>
  </si>
  <si>
    <t>91401135940100590      200</t>
  </si>
  <si>
    <t>91401135940100590      800</t>
  </si>
  <si>
    <t>91401135950100590      100</t>
  </si>
  <si>
    <t>91401135950100590      200</t>
  </si>
  <si>
    <t>Выполнение переданных полномочий субъекта                            Российской Федерации</t>
  </si>
  <si>
    <t>Создание и организация деятельности комиссий по делам несовершеннолетних и защите их прав</t>
  </si>
  <si>
    <t>Уменьшение показателей по безнадзорности и правонарушениям несовершеннолетних на территории Россошанского муниципального района.</t>
  </si>
  <si>
    <t>Комиссия по делам несовершеннолетних и защите их прав Россошанского муниципального района</t>
  </si>
  <si>
    <t>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</t>
  </si>
  <si>
    <t xml:space="preserve">100% муниципальных нормативных правовых актов поселений, входящих в Россошанский муниципальный район должны,  быть включены в регистр муниципальных нормативных правовых актов Воронежской области
</t>
  </si>
  <si>
    <t>Юридический отдел администрации Россошанского муниципального района</t>
  </si>
  <si>
    <t xml:space="preserve">Основное мероприятие 2.3  </t>
  </si>
  <si>
    <t>Осуществление полномочий по созданию и организации деятельности административной комиссии</t>
  </si>
  <si>
    <t>Уменьшение административных нарушений на территории Россошанского муниципального района</t>
  </si>
  <si>
    <t>Административная комиссия</t>
  </si>
  <si>
    <t>Формирование и развитие контрактной системы</t>
  </si>
  <si>
    <t>Муниципальное казённое учреждение Россошанского муниципального района  «Управление муниципальными закупками», Кошелева Ю.М.</t>
  </si>
  <si>
    <t>Финансовое обеспечение деятельности муниципального казенного учреждения Россошанского муниципального района «Управление муниципальными закупками»</t>
  </si>
  <si>
    <t>Внедрение в районе механизмов контрактной системы, обеспечение единых подходов к организации закупок товаров, работ, услуг для муниципальных нужд Россошанского муниципального район.</t>
  </si>
  <si>
    <t>ПОДПРОГРАММА 4</t>
  </si>
  <si>
    <t xml:space="preserve">Обеспечение деятельности муниципального казённого учреждения Россошанского муниципального района «Служба технического обеспечения» </t>
  </si>
  <si>
    <t xml:space="preserve">Повышение эффективности муниципального управления Россошанского муниципального района  путем: 
- обеспечения условий безопасной работы в здании администрации;
- обеспечения соблюдения техники безопасности труда сотрудников администрации и подведомственных учреждений;
- обеспечения сохранности движимого и недвижимого имущества.
</t>
  </si>
  <si>
    <t>Муниципальное казённое учреждение Россошанского муниципального района «Служба технического обеспечения», Силаков В.А.</t>
  </si>
  <si>
    <t>Обеспечение деятельности муниципального казенного учреждения Россошанского муниципального района «Центр территориального развития»</t>
  </si>
  <si>
    <t>Обеспечение деятельности  муниципального казённого учреждения  Россошанского муниципального района «Центр территориального развития».</t>
  </si>
  <si>
    <t xml:space="preserve">Повышение инвестиционной привлекательности района, содействие развитию жилищного строительства, увеличение количества объектов недвижимости, права на которые оформлены в установленном порядке. 
 Увеличение количества заявок, поданных муниципальными образованиями района для участия в областных и федеральных программах, конкурсах грантов (субсидий) в сфере благоустройства территорий и создания общественных пространств, формирования комфортной среды, развития территорий.
Вовлечение населения в проекты благоустройства территорий (общественные обсуждения, опросы, презентации дизайн-проектов, дизайн-сессии, общественный контроль).
</t>
  </si>
  <si>
    <t>Муниципальное казённое учреждение Россошанского муниципального района  «Центр территориального развития»</t>
  </si>
  <si>
    <t>ПОДПРОГРАММА 6</t>
  </si>
  <si>
    <t>Основное мероприятие 6.1</t>
  </si>
  <si>
    <t>Обеспечение функций органов местного самоуправления</t>
  </si>
  <si>
    <t>Развитие муниципальной службы в органах местного самоуправления Россошанского муниципального района. Формирование стабильного, высокопрофессионального кадрового потенциала в органах местного самоуправления Россошанского муниципального района, отвечающего современным запросам системы муниципального управления и гражданского общества.</t>
  </si>
  <si>
    <t>Отдел организационной работы и делопроизводства, Орешко И.С.</t>
  </si>
  <si>
    <t>Основное мероприятие 6.2</t>
  </si>
  <si>
    <t>Обеспечение деятельности главы администрации Россошанского муниципального района</t>
  </si>
  <si>
    <t>Эффективное исполнение полномочий главы администрации Россошанского муниципального района.</t>
  </si>
  <si>
    <t>Основное мероприятие 6.3</t>
  </si>
  <si>
    <t>Освещение деятельности муниципальной власти Россошанского муниципального района</t>
  </si>
  <si>
    <t xml:space="preserve">Повышение уровня доверия к главе администрации Россошанского муниципального района.
Развитие конструктивных отношений между органами местного самоуправления, местным сообществом и средствами массовой информации.
Активизация участия общественных организаций (объединений) в мероприятиях, проводимых органами местного самоуправления Россошанского муниципального района и создание положительного имиджа органов местного самоуправления.
</t>
  </si>
  <si>
    <t>Советник главы администрации по работе со СМИ</t>
  </si>
  <si>
    <t>Основное мероприятие 6.4</t>
  </si>
  <si>
    <t>Осуществление полномочий, переданных от городского поселения  г. Россошь Россошанскому муниципальному району по муниципальному жилищному контролю</t>
  </si>
  <si>
    <t>Повышение эффективности исполнения переданных полномочий в сфере жилищного контроля.</t>
  </si>
  <si>
    <t>Отдел муниципального хозяйства, строительства и транспорта</t>
  </si>
  <si>
    <t>Основное мероприятие 6.5</t>
  </si>
  <si>
    <t>Выполнение других расходных обязательств</t>
  </si>
  <si>
    <t>Выполнение расходных обязательств по закупке товаров, работ и услуг для государственных (муниципальных) нужд.</t>
  </si>
  <si>
    <t>Отдел бухгалтерского учета и отчетности</t>
  </si>
  <si>
    <t>Основное мероприятие 6.6</t>
  </si>
  <si>
    <t>Обеспечение мероприятий мобилизационной готовности</t>
  </si>
  <si>
    <t>Повышение уровня мобилизационной подготовки</t>
  </si>
  <si>
    <t>Помощник главы администрации по мобилизационной подготовке</t>
  </si>
  <si>
    <t>Основное мероприятие 6.9</t>
  </si>
  <si>
    <t>Осуществление части полномочий, переданных от сельских поселений Россошанского муниципального района в области организации ритуальных услуг</t>
  </si>
  <si>
    <t>Отдел организационной работы и делопроизводства,  Отдел бухгалтерского учета и отчетности</t>
  </si>
  <si>
    <t>ВСЕГО МП РМР</t>
  </si>
  <si>
    <t>Развитие культуры и туризма</t>
  </si>
  <si>
    <t>924070202201S8810200</t>
  </si>
  <si>
    <t>Муниципальная программа Россошанского района</t>
  </si>
  <si>
    <t xml:space="preserve">"Развитие образования"                        </t>
  </si>
  <si>
    <t>Развитие дошкольного образования</t>
  </si>
  <si>
    <t xml:space="preserve">Обеспечение деятельности дошкольных образовательных учреждений </t>
  </si>
  <si>
    <t>Компенсация, выплачиваемая родителям (законным представителям) в целях 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</si>
  <si>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Развитие общего образования</t>
  </si>
  <si>
    <t>Обеспечение деятельности общеобразовательных учреждений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</si>
  <si>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</si>
  <si>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Обеспечение учащихся общеобразовательный учреждений молочной продукцией</t>
  </si>
  <si>
    <t>Основное мероприятие 2.4</t>
  </si>
  <si>
    <t>Основное мероприятие 2.5</t>
  </si>
  <si>
    <t>Формирование организационно-методического обеспечения и создание архипектурно-доступной пространственно-развивающей образовательной среды для организации специальных условий обучения детей с ОВЗ</t>
  </si>
  <si>
    <t>Основное мероприятие 2.6</t>
  </si>
  <si>
    <t>Основное мероприятие 2.7</t>
  </si>
  <si>
    <t>Основное мероприятие 2.8</t>
  </si>
  <si>
    <t>Основное мероприятие 2.9</t>
  </si>
  <si>
    <t>Основное мероприятие 2.10</t>
  </si>
  <si>
    <t>Основное мероприятие 2.11</t>
  </si>
  <si>
    <t>Развитие дополнительного образования и воспитания</t>
  </si>
  <si>
    <t xml:space="preserve">Обеспечение деятельности учреждений дополнительного образования </t>
  </si>
  <si>
    <t>Основное мероприятие 3.2.</t>
  </si>
  <si>
    <t>"Введение механизма персонифицированного финансирования в системе дополнительного образования детей"</t>
  </si>
  <si>
    <t>Создание условий для организации отдыха и оздоровления детей и молодежи Россошанского муниципального района</t>
  </si>
  <si>
    <t>Финансовое обеспечение МКУ ДОЛ "Березка"</t>
  </si>
  <si>
    <t>Мероприятия по организации центра трудвовой адаптации детей и подростков</t>
  </si>
  <si>
    <t>«Организация отдыха и оздоровление детей в пришкольных и профильных нестационарных палаточных лагерях»в</t>
  </si>
  <si>
    <t>Организация отдыха и оздоровление детей</t>
  </si>
  <si>
    <t>Основное мероприятие 4.5.</t>
  </si>
  <si>
    <t>Подпрограмма 5</t>
  </si>
  <si>
    <t>Расходы на обеспечение функций деятельности аппарата отдела образования и молодежной политики</t>
  </si>
  <si>
    <t>Подпрограмма 6</t>
  </si>
  <si>
    <t>Социализация детей-сирот и детей, нуждающихся в особой защите государства</t>
  </si>
  <si>
    <t>Выполнение переданных полномочий по организации и осуществлению деятельности по опеке и попечительсту</t>
  </si>
  <si>
    <t>Обеспечение выплат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</si>
  <si>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выплан приемной семье на содержание подопечных детей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</si>
  <si>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</si>
  <si>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Осуществление отдельных государственных полномочий Воронежской области по обеспечению выплат семьям опекунов на содерждание подопечных детей</t>
  </si>
  <si>
    <t>ВСЕГО по МП РМР</t>
  </si>
  <si>
    <t>Доплаты к пенсиям муниципальным служащим  Россошанского  муниципального района</t>
  </si>
  <si>
    <t>Руководитель отдела Гольев Александр Иванович</t>
  </si>
  <si>
    <t>Социальные выплаты гражданам имеющим звание  «Почетный гражданин Россошанского муниципального района»</t>
  </si>
  <si>
    <t>Отдел бухгалтерского учета и отчетности администрации Россошанского муниципального района</t>
  </si>
  <si>
    <t>Начальник отдела Хоркина Светлана Сергеевна</t>
  </si>
  <si>
    <t>Оказание адресной социальной помощи гражданам, проживающим на территории Россошанского муниципального района  за счет средств местного бюджета</t>
  </si>
  <si>
    <t>МКУ "Централизованная бухгалтерия учреждений культуры и административно-хозяйственной деятельности"</t>
  </si>
  <si>
    <t>Начальник - главный бухгалтер Жданова Галина Владимировна</t>
  </si>
  <si>
    <t>Финансовая поддержка СОНКО путем предоставления субсидии из бюджета Россошанского муниципального района.</t>
  </si>
  <si>
    <t> Предоставление грантов  в форме субсидий из бюджета Россошанского муниципального района СОНКО на реализацию программ (проектов) на конкурсной основе.</t>
  </si>
  <si>
    <t>Мероприятие 2.1.3</t>
  </si>
  <si>
    <t>Имущественная поддержка социально ориентированных некоммерческих организаций</t>
  </si>
  <si>
    <t>Отдел по управлению муниципальным имуществом, земельным ресурсам и землеустройству</t>
  </si>
  <si>
    <t>Руководитель отдела Головко Тамара Станиславовна</t>
  </si>
  <si>
    <t>Мероприятие 2.1.4</t>
  </si>
  <si>
    <t>Информационная поддержка социально ориентированных некоммерческих организаций</t>
  </si>
  <si>
    <t>Отдел социально-экономического развития и поддержки предпринимательства</t>
  </si>
  <si>
    <t>Мероприятие 2.1.5</t>
  </si>
  <si>
    <t>Главный экономист Ткаченко Вера Владимировна</t>
  </si>
  <si>
    <t>Мероприятие 2.1.6</t>
  </si>
  <si>
    <t>Развитие нормативно-правовой базы по вопросам поддержки социально ориентированных некоммерческих организаций</t>
  </si>
  <si>
    <t>Организация обеспечения социальных выплат отдельных категорий граждан</t>
  </si>
  <si>
    <t>Количество получателей мер социальной поддержки (доплаты к пенсиям муниципальным служащим и социальные выплаты гражданам, имеющим звание "Почетный гражданин Россошанского муниципального района" и награжденных почётным знаком "За заслуги перед Россошанским муниципальным районом"), отдельных категорий граждан, в денежной форме</t>
  </si>
  <si>
    <t xml:space="preserve">Количество социально ориентированных некоммерческих организаций, которым оказана имущественная поддержка </t>
  </si>
  <si>
    <t xml:space="preserve">Количество социально ориентированных некоммерческих организаций, которым оказана информационная поддержка </t>
  </si>
  <si>
    <t xml:space="preserve"> "Социальная поддержка граждан"</t>
  </si>
  <si>
    <t xml:space="preserve">внебюджетные фонды </t>
  </si>
  <si>
    <t xml:space="preserve"> «Развитие мер социальной поддержки отдельных категорий граждан»</t>
  </si>
  <si>
    <t>Основное  мероприятие 1.1</t>
  </si>
  <si>
    <t>Основное  мероприятие 1.2</t>
  </si>
  <si>
    <t xml:space="preserve"> Социальные выплаты гражданам имеющим звание  «Почетный гражданин Россошанского муниципального района»</t>
  </si>
  <si>
    <t>Основное  мероприятие 1.3</t>
  </si>
  <si>
    <t xml:space="preserve"> «Повышение эффективности муниципальной поддержки социально ориентированных некомерческих организаций"</t>
  </si>
  <si>
    <t>Основное  мероприятие 2.1</t>
  </si>
  <si>
    <t>Содействие развитию  и поддержка развития деятельности общественных организаций</t>
  </si>
  <si>
    <t>Предоставление грантов в форме субсидий из бюджета Россошанского муниципального района СОНКО на реализацию программ (проектов) на конкурсной основе</t>
  </si>
  <si>
    <t>ОГИБДД отдела МВД России по Россошанскому району</t>
  </si>
  <si>
    <t>Повышение правового сознания, предупреждение опасного поведения участников дорожного движения</t>
  </si>
  <si>
    <t>Начальник ОГИБДД -Паненко Д.П.</t>
  </si>
  <si>
    <t>Повышение роли общественных объединений и организаций в проведении профилактической работы по предупреждению ДТП</t>
  </si>
  <si>
    <t xml:space="preserve"> Мероприятие 1.1.2</t>
  </si>
  <si>
    <t>Проведение обследования школ, занимающихся подготовкой и переподготовкой водителей, повышение качества подготовки водителей, совершенствование процесса обучения, с целью снижения аварийности с участием водителей со стажем управления до трех лет</t>
  </si>
  <si>
    <t>Мероприятие 1.1.3</t>
  </si>
  <si>
    <t>Проведение профилактических мероприятий «Такси», «Автобус», «Внимание переезд», «Контроль дорожный знак», «Внимание пешеход»</t>
  </si>
  <si>
    <t>Мероприятие 1.1.5</t>
  </si>
  <si>
    <t>Проведение совещания с руководителями АТП и с владельцами частного пассажирского транспорта по вопросам укрепления дисциплины и БДД на дорогах района</t>
  </si>
  <si>
    <t>Комиссия по обеспечению безопасности дорожного движения</t>
  </si>
  <si>
    <t>Начальник ОГИБДД- председатель комиссии  по обеспечению безопасности дорожного движения -Паненко Д.П.</t>
  </si>
  <si>
    <t>Контрольно-надзорная деятельность в области обеспечения БДД</t>
  </si>
  <si>
    <t>Мероприятие 1.2.1</t>
  </si>
  <si>
    <t>Проведение заседаний комиссии по обеспечению БДД на территории Россошанского муниципального района</t>
  </si>
  <si>
    <t xml:space="preserve">Начальник ОГИБДД- председатель комиссии  по обеспечению безопасности дорожного движения -Паненко Д.П. </t>
  </si>
  <si>
    <t xml:space="preserve"> Мероприятие 1.2.2</t>
  </si>
  <si>
    <t xml:space="preserve"> Мероприятие 1.2.3</t>
  </si>
  <si>
    <t>ОГИБДД отдела МВД России по Россошанскому району (по согласованию)</t>
  </si>
  <si>
    <t xml:space="preserve"> Мероприятие 1.2.4</t>
  </si>
  <si>
    <t xml:space="preserve"> Мероприятие 1.2.5</t>
  </si>
  <si>
    <t>Решение организационных вопросов по внедрению технических систем автоматического обнаружения и фиксации нарушений Правил дорожного движения.</t>
  </si>
  <si>
    <t>Мероприятие 1.2.6</t>
  </si>
  <si>
    <t>Усиление контроля за наличием, исправностью и применением ремней  безопасности, детских удерживающих сидений и иных средств безопасности в автотранспортных средствах</t>
  </si>
  <si>
    <t>Мероприятие 1.2.7</t>
  </si>
  <si>
    <t>Усиление контрольно-надзорной деятельности, направленной на соблюдение участниками дорожного движения установленных нормативов и правил</t>
  </si>
  <si>
    <t xml:space="preserve"> Мероприятие 1.2.8</t>
  </si>
  <si>
    <t>Проведение мониторинга динамики дорожно-транспортного травматизма, изучения общественного мнения по проблемам безопасности дорожного движения.</t>
  </si>
  <si>
    <t>Проведение анализа мест концентрации ДТП и подготовка предложений по их устранению на рассмотрении комиссии по обеспечению безопасности дорожного движения на территории Россошанского муниципального района</t>
  </si>
  <si>
    <t xml:space="preserve">Комиссия по обеспечению безопасности дорожного движения, ОГИБДД отдела МВД России по Россошанскому району </t>
  </si>
  <si>
    <t>Предупреждение детского дорожно-транспортного травматизма.</t>
  </si>
  <si>
    <t>ОГИБДД отдела МВД России по Россошанскому району (по согласованию), отдел образования и молодежной политики</t>
  </si>
  <si>
    <t>Мероприятие 1.3.3</t>
  </si>
  <si>
    <t>Разработка планов совместной деятельности по предупреждению детского дорожно- транспортного травматизма</t>
  </si>
  <si>
    <t>Мероприятие 1.3.4</t>
  </si>
  <si>
    <t>Оформление маршрутов движения школьных автобусов и паспортов маршрутов, не реже двух раз в год проводить комиссионные обследования маршрутов движения школьных автобусов</t>
  </si>
  <si>
    <t>Мероприятие 1.3.6</t>
  </si>
  <si>
    <t>Организация работы в средних общеобразовательных учреждениях  по планированию  учебных часов на изучение ПДД и безопасного поведения на дорогах и в транспорте.</t>
  </si>
  <si>
    <t>Отдел образования и молодежной политики</t>
  </si>
  <si>
    <t>Мероприятие 1.3.7</t>
  </si>
  <si>
    <t>Мероприятие 1.3.8</t>
  </si>
  <si>
    <t>Обеспечение общественной безопасности и противодействия преступности</t>
  </si>
  <si>
    <t>Секретарь антинаркотической комиссии-  Кайлизова О.А.</t>
  </si>
  <si>
    <t>Создание единой системы противодействия преступности и обеспечения общественной безопасности</t>
  </si>
  <si>
    <t>Мероприятие 2.1.1.</t>
  </si>
  <si>
    <t>Мероприятие 2.1.2.</t>
  </si>
  <si>
    <t>Проведение заседаний комиссии с целью оперативного реагирования на изменение наркоситуации</t>
  </si>
  <si>
    <t>Антинаркотическая комиссия</t>
  </si>
  <si>
    <t>Мероприятие 2.1.3.</t>
  </si>
  <si>
    <t>Проведение оперативно-профилактических мероприятий: рейда "Подросток", операции "Каникулы", обеспечение межведомственной координации деятельности органов и учреждений системы профилактики</t>
  </si>
  <si>
    <t>Реализация комплексных мер противодействия   злоупотреблению наркотикам и их незаконному обороту</t>
  </si>
  <si>
    <t>Мероприятие 2.2.1</t>
  </si>
  <si>
    <t>Мероприятие 2.2.2</t>
  </si>
  <si>
    <t>Мероприятие 2.2.3</t>
  </si>
  <si>
    <t>Проведение психологического тестирования обучающихся на предмет потребления наркотических средств</t>
  </si>
  <si>
    <t>Мероприятие 2.2.4</t>
  </si>
  <si>
    <t>Информирование населения через СМИ о проблемах распространения наркомании среди населения города и района</t>
  </si>
  <si>
    <t>Секретарь антинаркотической комиссии -  Кайлизова О.А.</t>
  </si>
  <si>
    <t>Распространение иллюстрированных печатных изданий, направленных на профилактику незаконного потребления наркотиков</t>
  </si>
  <si>
    <t>Снижение уровня правонарушений в районе</t>
  </si>
  <si>
    <t>Мероприятие 2.3.1</t>
  </si>
  <si>
    <t>Мероприятие 2.3.2</t>
  </si>
  <si>
    <t>Мероприятие 2.3.3</t>
  </si>
  <si>
    <t>Разработка планов совместной деятельности по профилактике правонарушений и преступлений</t>
  </si>
  <si>
    <t>Комиссия по делам несовершеннолетних и защите их прав</t>
  </si>
  <si>
    <t>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</t>
  </si>
  <si>
    <t>Информационно-пропагандистские мероприятия</t>
  </si>
  <si>
    <t>Мероприятие 3.1.1</t>
  </si>
  <si>
    <t>Разработка мер, направленных на предупреждение экстремистской деятельности</t>
  </si>
  <si>
    <t>Комиссия по противодействию экстремизму</t>
  </si>
  <si>
    <t>Мероприятие 3.1.4</t>
  </si>
  <si>
    <t>Использование творческого потенциала педагогов образовательных учреждений района для разработки уроков и мероприятий, направленных на развитие уровня толерантного сознания молодежи</t>
  </si>
  <si>
    <t>Главный инспектор отдела образования и молодёжной политики - Бурлакина Е.В.; зам.директоров по ВР</t>
  </si>
  <si>
    <t>Мероприятие 3.1.5</t>
  </si>
  <si>
    <t>Информирование населения района по вопросам противодействия терроризму, предупреждению террористических актов, поведения в ЧС</t>
  </si>
  <si>
    <t>Руководитель аппарата- секретарь комиссии АТК-Марков И.М.</t>
  </si>
  <si>
    <t>Мероприятие 3.1.6</t>
  </si>
  <si>
    <t>Проведение заседаний Антитеррористической комиссии Россошанского муниципального района и Комиссии по противодействию экстремизму</t>
  </si>
  <si>
    <t>Антитеррористическая комиссия,             комиссия по противодействию экстремизму</t>
  </si>
  <si>
    <t>Мероприятие 3.1.7</t>
  </si>
  <si>
    <t>Организация взаимодействия с отделом ОМВД России по Россошанскому району, отделом УФСБ России по Воронежской области в г. Россошь по вопросам координации действий в профилактике терроризма и экстремизма</t>
  </si>
  <si>
    <t>Организационно-профилактические мероприятия</t>
  </si>
  <si>
    <t>Мероприятие 3.2.1</t>
  </si>
  <si>
    <t>Разработка плана мероприятий по предупреждению террористических актов в учреждениях образования и социальной сферы</t>
  </si>
  <si>
    <t>Мероприятие 3.2.2</t>
  </si>
  <si>
    <t>Профилактика терроризма, экстремизма и ксенофобии (подготовка и распространение информационных материалов)</t>
  </si>
  <si>
    <t>Мероприятие 3.2.3</t>
  </si>
  <si>
    <t>Проведение комплексных обследований объектов жизнеобеспечения, потенциально опасных объектов</t>
  </si>
  <si>
    <t>Антитеррористическая комиссия.</t>
  </si>
  <si>
    <t>«Обеспечение общественного порядка и противодействие преступности»</t>
  </si>
  <si>
    <t>Администрация Россошанского муниципального района (Отдел организационной работы и делопроизводства)</t>
  </si>
  <si>
    <t xml:space="preserve">Начальник отдела организационной работы и делопроизводства –
Орешко И.С.
</t>
  </si>
  <si>
    <t>Повышение  безопасности  дорожного  движения  в  Россошанском муниципальном районе</t>
  </si>
  <si>
    <t xml:space="preserve">ОГИБДД отдела МВД России по Россошанскому району
(по согласованию)
</t>
  </si>
  <si>
    <t>Комиссия по обеспечению безопасности дорожного движения, ОГИБДД отдела МВД России по Россошанскому району  (по согласованию)</t>
  </si>
  <si>
    <t>Проведение комплексной проверки состояния улично-дорожной сети города и района и содержания Ж/Д переездов и подъездных путей к ним</t>
  </si>
  <si>
    <t>Информирование населения через СМИ о состоянии аварийности и проблемных вопросах по БДД</t>
  </si>
  <si>
    <t xml:space="preserve">Начальник ОГИБДД -Паненко Д.П.;
руководитель отдела образования и молодёжной политики- Тростянский Ю.С.
</t>
  </si>
  <si>
    <t xml:space="preserve">Начальник ОГИБДД -Паненко Д.П.;
директор МКОО ДО СЮТ
 г. Россоши -Даншин С.И.;
руководители образовательных организаций.
</t>
  </si>
  <si>
    <t xml:space="preserve">Ответственный секретарь– 
ведущий специалист
Брусиловская  О.В.
</t>
  </si>
  <si>
    <t>Руководители образовательных организаций</t>
  </si>
  <si>
    <t xml:space="preserve">Директор МКУ «Молодежный центр»-
Ярославкин В.Б.
</t>
  </si>
  <si>
    <t>Проведение районного конкурса творческих работ на тему "Нет наркотикам" (рисунков, плакатов, сочинений и т.д.)</t>
  </si>
  <si>
    <t>Директор МКОО ДО ДДЮ -Псалом И.В</t>
  </si>
  <si>
    <t>Антитеррористическая комиссия,             Комиссия по противодействию экстремизму</t>
  </si>
  <si>
    <t xml:space="preserve">Руководитель аппарата- секретарь комиссии АТК-Марков И.М.
Директор МКУ «Молодежный центр»- председатель комиссии по противодействию экстремизму –
Ярославкин В.Б.
</t>
  </si>
  <si>
    <t xml:space="preserve">Основное мероприятие 3.1 </t>
  </si>
  <si>
    <t xml:space="preserve">Директор МКУ «Молодежный центр»- председатель комиссии по противодействию экстремизму –
Ярославкин В.Б.
</t>
  </si>
  <si>
    <t xml:space="preserve">Отдел организационной работы и делопроизводства,
антитеррористическая комиссия
</t>
  </si>
  <si>
    <t xml:space="preserve">Начальник отдела организационной работы и делопроизводства –
Орешко И.С.
Руководитель аппарата- секретарь комиссии АТК-Марков И.М.
</t>
  </si>
  <si>
    <t xml:space="preserve">Отдел организационной работы и
делопроизводства
</t>
  </si>
  <si>
    <t xml:space="preserve">Начальник отдела организационной работы и делопроизводства –
Орешко И.С. </t>
  </si>
  <si>
    <t>Отдел организационной работы и делопроизводства, антитеррористическая комиссия</t>
  </si>
  <si>
    <t xml:space="preserve">Отдел организационной работы
 и делопроизводства,
отдел образования и молодежной политики
</t>
  </si>
  <si>
    <t>Антитеррористическая комиссия</t>
  </si>
  <si>
    <t>Мероприятие 1.4.2.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</si>
  <si>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Россошанского муниципального района "О выделении денежных средств"</t>
  </si>
  <si>
    <t>Управление резервным фондом администрации Россошанского муниципального района и иными резервами на исполнение расходных обязательств Россошанского муниципального района</t>
  </si>
  <si>
    <t xml:space="preserve">Результат реализации мероприятия:
финансовое обеспечение непредвиденных расходов
</t>
  </si>
  <si>
    <t xml:space="preserve">Результат реализации мероприятия:
финансовое обеспечение непредви-денных расходов
</t>
  </si>
  <si>
    <t>Управление муниципальными 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</si>
  <si>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Отдел по финансам администрации Россошанского муниципального рйона</t>
  </si>
  <si>
    <t>заместитель руководителя-начальник бюджетного отдела Степаненко А.Д., начальник отдела учета и отчетности  Киселева Н.В., главный консультант Сулейманова И.А., начальник сектора казначейского исполнения Афиногентова Л.Н.</t>
  </si>
  <si>
    <t>Нормативное правовое регулирование в сфере бюджетного процесса в Россошанском муниципальном районе</t>
  </si>
  <si>
    <t>Составление проекта районного бюджета на очередной финансовый год и плановый период</t>
  </si>
  <si>
    <t>Организация исполнения районного бюджета и формирование бюджетной отчетности</t>
  </si>
  <si>
    <t>Основное мероприятие 1.6</t>
  </si>
  <si>
    <t>Обеспечение внутреннего муниципального финансового контроля</t>
  </si>
  <si>
    <t>Основное мероприятие 1.7</t>
  </si>
  <si>
    <t>Обеспечение доступности информации о бюджетном процессе в Россошанском муниципальном районе</t>
  </si>
  <si>
    <t>Основное мероприятие 1.8</t>
  </si>
  <si>
    <t>Мероприятия по созданию условий по обеспечению роста доходов в соответствии с базовым сценарием СЭР Россошанского района</t>
  </si>
  <si>
    <t>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 Воронежской области</t>
  </si>
  <si>
    <t>Совершенствование системы распределения межбюджетных трансфертов муниципальным образованиям Россошанского муниципального района</t>
  </si>
  <si>
    <t>Основное мероприятие 2.5.</t>
  </si>
  <si>
    <t>Мероприятия по созданию условий для развития межбюджектных отношений и повышению эффективности управления мкниципальнеыми финансами Россошанского муниципального района</t>
  </si>
  <si>
    <t>Основное мероприятие 2.6.</t>
  </si>
  <si>
    <t>Основное мероприятие 2.7.</t>
  </si>
  <si>
    <t>Предоставление бюджету  городского поселения город Россошь субвенций из районного бюджета на осуществление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</si>
  <si>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Обеспечение реализации муниципальной  программы</t>
  </si>
  <si>
    <t>Финансовое обеспечение деятельности отдела по финансам администрации Россошанского муниципального района</t>
  </si>
  <si>
    <t xml:space="preserve">внебюджетные фонды                        </t>
  </si>
  <si>
    <t xml:space="preserve"> внебюджетные фонды                        </t>
  </si>
  <si>
    <t xml:space="preserve">физические лица    </t>
  </si>
  <si>
    <t>Содействие повышению качества управления муниципальными финансами</t>
  </si>
  <si>
    <t>Предоставление бюджету городского поселения город Россошь субвенций из районного бюджета на осуществление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</si>
  <si>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Муниципальная программа Россошанского муниципального района "Муниципальное управление и гражданское общество"</t>
  </si>
  <si>
    <t>«Повышение качества предоставляемых муниципальных услуг на территории Россошанского муниципального района»</t>
  </si>
  <si>
    <t>Обеспечение взаимодействия администрации Россошанского муниципального района Воронежской области с филиалом автономного учреждения Воронежской области «Многофункциональный центр предоставления государственных и муниципальных услуг» (далее АУ «МФЦ») в городе Россошь</t>
  </si>
  <si>
    <t>Обеспечение доступности получения муниципальных услуг для граждан</t>
  </si>
  <si>
    <t xml:space="preserve"> «Выполнение передаваемых полномочий субъекта Российской Федерации»</t>
  </si>
  <si>
    <t>«Обеспечение деятельности муниципального казенного учреждения Россошанского муниципального района «Служба технического обеспечения»</t>
  </si>
  <si>
    <t>«Финансовое обеспечение деятельности муниципального казенного учреждения Россошанского муниципального района «Управление муниципальными закупками»</t>
  </si>
  <si>
    <t>Обеспечение деятельности муниципального казенного учреждения Россошанского муниципального района «Служба технического обеспечения».</t>
  </si>
  <si>
    <t>Обеспечение деятельности муниципального казённого учреждения Россошанского муниципального района «Центр территориального развития».</t>
  </si>
  <si>
    <t xml:space="preserve">Обеспечение функций органов местного самоуправления </t>
  </si>
  <si>
    <t>Осуществление полномочий, переданных от городского поселения г. Россошь Россошанскому муниципальному району по муниципальному жилищному контролю</t>
  </si>
  <si>
    <t>Основное мероприятие 6.7</t>
  </si>
  <si>
    <t>Обеспечение полномочий по составлению списков кандидатов в присяжные заседатели федеральных судов общей юрисдикции в РФ</t>
  </si>
  <si>
    <t>Основное мероприятие 6.8</t>
  </si>
  <si>
    <t>Резервный фонд правительства Воронежской области (финансовое обеспечение непредвиденных расходов)</t>
  </si>
  <si>
    <t xml:space="preserve">Количество утвержденных муниципальных правовых актов органов местного самоуправления Россошанского муниципального района </t>
  </si>
  <si>
    <t>Доля выявленных прокуратурой нарушений к общему количеству утвержденных муниципальных правовых актов</t>
  </si>
  <si>
    <t>Процент опубликованных (обнародованных) нормативных правовых актов органов местного самоуправления  Россошанского муниципального района</t>
  </si>
  <si>
    <t xml:space="preserve">Число муниципальных служащих органов местного самоуправления, получивших документ о повышении квалификации </t>
  </si>
  <si>
    <t xml:space="preserve">Доля освоенных средств бюджета Россошанского муниципального района  </t>
  </si>
  <si>
    <t>Повышение качества предоставляемых муниципальных услуг на территории Россошанского муниципального района</t>
  </si>
  <si>
    <t>Пропускная способность филиала АУ "МФЦ" в г. Россошь при предоставлении муниципальных услуг, переданных администрацией Россошанского муниципального района в расчёте на одно окно</t>
  </si>
  <si>
    <t>Выполнение передаваемых полномочий субъекта Российской Федерации</t>
  </si>
  <si>
    <t>Создание и организация деятельности  комиссий по делам несовершеннолетних и защите их прав</t>
  </si>
  <si>
    <t>Количество несовершеннолетних, совершивших повторные преступления за отчетный период</t>
  </si>
  <si>
    <t>Эффективность правотворческой деятельности органов местного самоуправления</t>
  </si>
  <si>
    <t>Осуществление полномочий по созданию  и организации  деятельности административной комиссии</t>
  </si>
  <si>
    <t xml:space="preserve">Доля вынесенных административной комиссией штрафов по делам об административном правонарушении от общего количества рассмотренных материалов </t>
  </si>
  <si>
    <t>Среднее количество участников закупок, подавших заявки на участие в процедуре определения поставщика (исполнителя, подрядчика)</t>
  </si>
  <si>
    <t>Экономия бюджетных средств, сложившаяся по итогам проведения закупок</t>
  </si>
  <si>
    <t>Финансовое обеспечение деятельности  муниципального казённого учреждения  Россошанского муниципального района «Управление муниципальными закупками»</t>
  </si>
  <si>
    <t>Доля освоенных средств бюджета Россошанского муниципального района</t>
  </si>
  <si>
    <t>Обеспечение деятельности муниципального казенного учреждения Россошанского муниципального района «Служба технического обеспечения»</t>
  </si>
  <si>
    <t>Обеспечение деятельности муниципального казённого учреждения Россошанского муниципального района «Служба технического обеспечения»</t>
  </si>
  <si>
    <t>Отсутствие нарушений правил  техники безопасности работниками органов местного самоуправления Россошанского муниципального района</t>
  </si>
  <si>
    <t>«Обеспечение деятельности муниципального казённого учреждения Россошанского муниципального района «Центр территориального развития»</t>
  </si>
  <si>
    <t>Обеспечение деятельности муниципального казённого учреждения Россошанского муниципального района «Центр территориального развития»</t>
  </si>
  <si>
    <t>Доля муниципальных услуг в сфере градостроительной деятельности, оказанных в установленные законодательством сроки в общем количестве муниципальных услуг в сфере градостроительной деятельности, проекты решений по которым подготовлены муниципальным казённым учреждением Россошанского муниципального района «Центр территориального развития».</t>
  </si>
  <si>
    <t>Количество заявок, поданных муниципальными образованиями района, для участия в областных и федеральных программах, конкурсах грантов (субсидий) в сфере благоустройства территорий и создания общественных пространств, формирования комфортной среды, развития территорий, подготовленных с участием муниципального казённого учреждения Россошанского муниципального района «Центр территориального развития».</t>
  </si>
  <si>
    <t>Количество мероприятий по вовлечению населения в проекты благоустройства территорий (общественные обсуждения, опросы, презентации дизайн-проектов, дизайн-сессии, общественный контроль), проведенных с участием сотрудников муниципального казённого учреждения Россошанского муниципального района «Центр территориального развития»</t>
  </si>
  <si>
    <t xml:space="preserve">Обеспечение реализации муниципальной программы </t>
  </si>
  <si>
    <t xml:space="preserve">Удовлетворенность населения деятельностью органов местного самоуправления </t>
  </si>
  <si>
    <t>Доля проведенных мероприятий по информированию населения Россошанского района о значимых событиях и результатах работы администрации района в общем количестве таких событий и результатов</t>
  </si>
  <si>
    <t>Осуществление полномочий, переданных от городского поселения  Россошанскому муниципальному району по муниципальному жилищному контролю</t>
  </si>
  <si>
    <t>Количество  не рассмотренных обращений (жалоб) граждан по вопросам ЖКХ</t>
  </si>
  <si>
    <t>Составление списков кандидатов в присяжные заседатели федеральных судов общей юрисдикции</t>
  </si>
  <si>
    <t xml:space="preserve">Осуществление части полномочий, переданных от сельских поселений Россошанского муниципального района в области организации ритуальных услуг </t>
  </si>
  <si>
    <t>Создание (определение) специализированных муниципальных служб по вопросам похоронного дела</t>
  </si>
  <si>
    <t>"Социальная поддержка граждан"</t>
  </si>
  <si>
    <t xml:space="preserve">Подпрограмма 1 </t>
  </si>
  <si>
    <t>«Развитие мер социальной поддержки отдельных категорий граждан»</t>
  </si>
  <si>
    <t xml:space="preserve"> "Повышение эффективности муниципальной поддержки социально-ориентированных некомерческих организаций"</t>
  </si>
  <si>
    <t xml:space="preserve">  "Развитие образования"</t>
  </si>
  <si>
    <t xml:space="preserve"> «Развитие общего образования»</t>
  </si>
  <si>
    <t>"Охрана окружающей среды, воспроизводство и использование природных ресурсов"</t>
  </si>
  <si>
    <t>Отдел программ и развития сельской территории администрации Россошанского муниципального района</t>
  </si>
  <si>
    <t>Заместитель главы администрации - начальник отдела программ и развития сельской территории администрации Россошанского муниципального района -А.А. Доля</t>
  </si>
  <si>
    <t>«Мероприятия по экологическому контролю»</t>
  </si>
  <si>
    <t>«Мероприятия по экологическому образованию и просвещению населения»</t>
  </si>
  <si>
    <t>ОСНОВНОЕ МЕРОПРИЯТИЕ 3</t>
  </si>
  <si>
    <t>Региональный проект «Комплексная система обращения с твердыми коммунальными отходами</t>
  </si>
  <si>
    <t>Отдел муниципального хозяйства, строительства и транспорта администрации Россошанского муниципального района</t>
  </si>
  <si>
    <t>Начальник отдела муниципального хозяйства, строительства и транспорта администрации Россошанского муниципального района -                                 И.В. Сергиенко</t>
  </si>
  <si>
    <t>Доля штрафов, взысканных за нарушения законодательства в области охраны окружающей среды, в общем количестве штрафов, наложенных за нарушения законодательства в области охраны окружающей среды</t>
  </si>
  <si>
    <t>Количество рейдов по обследованию окружающей среды, в том числе с привлечением общественных инспекторов.</t>
  </si>
  <si>
    <t xml:space="preserve">Количество информационных материалов, размещенных на сайте администрации муниципального  района и в средствах массовой информации </t>
  </si>
  <si>
    <t>Количество экологических мероприятий и природоохранных акций за текущий год</t>
  </si>
  <si>
    <t>Охрана окружающей среды, воспроизводство и использование природных ресурсов</t>
  </si>
  <si>
    <t>«Охрана окружающей среды, воспроизводство и использование природных ресурсов»</t>
  </si>
  <si>
    <t>Основное мероприятие 1</t>
  </si>
  <si>
    <t>Основное мероприятие 2</t>
  </si>
  <si>
    <t>Поступление неналоговых имущественных доходов в бюджет Россошанского муниципальгного района , тыс. руб.</t>
  </si>
  <si>
    <t xml:space="preserve"> "Совершенствование системы управления в сфере имущественно-земельных отношений Россошанского муниципального района"</t>
  </si>
  <si>
    <t>Площадь земельных участков, предоставленных для строительства в расчете на 10 тыс. человек населения, - всего</t>
  </si>
  <si>
    <t>Доля обеспеченности граждан, имеющих трех и более детей, земельными участками для строительства индивидуальных жилых домов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</si>
  <si>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</si>
  <si>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</si>
  <si>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площади земельных участков, являющихся объектами налогообложения земельным налогом, в общей площади территории района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</si>
  <si>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имущества, предназначенного для поддержки МСП</t>
  </si>
  <si>
    <t>« Обеспечение реализации муниципальной программы Россошанского муниципального района "Управление муниципальным имуществом"»</t>
  </si>
  <si>
    <t>« Обеспечение деятельности МКУ «Служба по администрированию платежей и ведению реестра» муниципальной программы «Управление муниципальным имуществом»</t>
  </si>
  <si>
    <t xml:space="preserve">Доля освоенных бюджетных средств, предусмотренных на финансирование Отдела по управлению муниципальным имуществом, земельным ресурсам и землеустройству </t>
  </si>
  <si>
    <t xml:space="preserve">Доля освоенных бюджетных средств, предусмотренных на финансирование МКУ "Служба по администрированию плетежей и ведению реестра" </t>
  </si>
  <si>
    <t>Региональный проект «Творческие люди»</t>
  </si>
  <si>
    <t>Выявление и поддержка талантливой молодежи, молодых дарований, вовлечение в социальную практику и обеспечение поддержки научной, творческой и предпренимательской активности молодежи, совершенствование формы гражданского образования и патриотического воспитания молодежи.</t>
  </si>
  <si>
    <t>Организация и прведение мероприятий, посвященных значимым событиям Россошанского района. Поддержка творческих инициатив, а также выдающихся деятелей, творческих коллективов.</t>
  </si>
  <si>
    <t>Обеспечение выполнения расходных обязательств МКУ "МОЛОДЕЖНЫЙ ЦЕНТР" Укрепление материально-технической базы МКУ "МОЛОДЕЖНЫЙ ЦЕНТР"</t>
  </si>
  <si>
    <t>Обеспечение исполнения расходных обязательств по межбюджетным трансфертам  на поддержку творческой деятельности муниципальных театров в населенных пунктах с численностью населения до 300 тыс. человек (Межбюджетные трансферты на Драматический театр РАМС»)</t>
  </si>
  <si>
    <t>Содержание и обеспечение деятельности работы отдела культуры.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</si>
  <si>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ассигнования). 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</si>
  <si>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 xml:space="preserve">Модернизация библиотек в части комплектования книжных фондов библиотек </t>
  </si>
  <si>
    <t xml:space="preserve">Достижение в 2021 году  плановых значений целевых показателей подпрограммы. 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</si>
  <si>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 xml:space="preserve">Достижение в 2021 году  плановых значений целевых показателей подпрограммы. Соблюдение установленных законодательством требований о составе отчетности,
Организация досуга населения в рамках праздничных мероприятий  и повышение художественного уровня проводимых мероприятий,
Содействие формированию целостной системы поддержки инициативной и талантливой молодежи, обладающей лидерскими навыками, 
Организация работы по развитию системы информирования молодежи о потенциальных возможностях саморазвития и мониторинга молодежной политики 
</t>
  </si>
  <si>
    <t xml:space="preserve">Содействие развитию массового спорта и физкультурно-оздоровительного движения в Россошанском муниципальном районе.
Обеспечение бесперебойной, качественной работы учреждения.
Обеспечение условий для повышения уровня развития массового спорта и физической культуры.
</t>
  </si>
  <si>
    <t>91411021340170100200</t>
  </si>
  <si>
    <t>Достижение плановых значений показателей подпрограммы на 2021 год</t>
  </si>
  <si>
    <t>Обеспечение доступности и бесперебойной работы МКУ СОК «Ледовый дворец «Россошь», повышение качества предоставляемых услуг.Мероприятия по адаптации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</si>
  <si>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Создание условий для развития физической культуры и массового спорта в районе в части оплаты (субсидии ОБ) расходов на организацию деятельности инструкторов-методистов (инструкторов по спорту) в Россошанском муниципальном районе.</t>
  </si>
  <si>
    <t xml:space="preserve">Организация и проведение спортивных мероприятий с целью выявления лучших россошанских спортсменов, в том числе среди молодежи и лиц с ограниченными возможностями здоровья, инвалидов.
Освещение спортивных мероприятий Россошанского муниципального района в средствах массовой информации; популяризация видов спорта. Реализация муниципального проекта «Россошанское долголетие»
</t>
  </si>
  <si>
    <t>Обеспечение участия россошанских спортсменов в районных, межрегиональных  спортивных мероприятиях. Создание  условий для развития физической культуры и спорта как эффективного средства привлечения населения к активному и здоровому образу жизни, а также повышение конкурентоспособности россошанских спортсменов на областном, российском и международном уровнях</t>
  </si>
  <si>
    <t>91411021340100590200</t>
  </si>
  <si>
    <t>Оказание финансовой поддержки субъектам малого и среднего предпринимательства, в целях создания и (или) развития либо модернизации производства товаров (работ, услуг)</t>
  </si>
  <si>
    <t>ПОДПРОГРАММА 11</t>
  </si>
  <si>
    <t>Основное мероприятие 11.1</t>
  </si>
  <si>
    <t>Премирование победителей экономического соревнования среди организаций агропромышленного комплекса Россошанского муниципального района.</t>
  </si>
  <si>
    <t>Выполнение других расходных обязательств (Премии, гранты).</t>
  </si>
  <si>
    <t>914040525Г0180200300</t>
  </si>
  <si>
    <t>Обеспечение проведения мероприятий по дезинсекционным и акарицидным обработкам</t>
  </si>
  <si>
    <t xml:space="preserve">  "Развитие сельского хозяйства и инфраструктуры агропромышленного рынкаРазвитие сельского хозяйства и инфраструктуры агропромышленного рынка"</t>
  </si>
  <si>
    <t xml:space="preserve">Показатель 1. Индекс производства продукции сельского хозяйства в хозяйствах всех категорий </t>
  </si>
  <si>
    <t xml:space="preserve">Показатель 2. Индекс производства продукции растениеводства </t>
  </si>
  <si>
    <t xml:space="preserve">Показатель 3. Индекс производства продукции животноводства </t>
  </si>
  <si>
    <t>Показатель 4. Индекс физического объема инвестиций в основной капитал сельского хозяйства</t>
  </si>
  <si>
    <t>Показатель 5. Рентабельность сельскохозяйственных организаций (с учетом субсидий)</t>
  </si>
  <si>
    <t>Показатель 6.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</si>
  <si>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Показатель 7. Доля прибыльных сельскохозяйственных предприятий и организации в их общем числе</t>
  </si>
  <si>
    <t>«Финансовое обеспечение МКУ «Центр поддержки АПК»»</t>
  </si>
  <si>
    <t>Показатель 1.1.1 Рост количества консультаций сельхозтоваропроизводителей всех форм собственности в сфере растениеводства, животноводства, экономики и бухгалтерского учета, юриспруденции</t>
  </si>
  <si>
    <t>Показатель 1.1.2 Проведение конкурсов, выставок, семинаров и прочих мероприятий</t>
  </si>
  <si>
    <t>Показатель 1.1.3 Оказание платных услуг</t>
  </si>
  <si>
    <t>Эпидемиологические и эпизоотологические мероприятия по дезинсекционным и акарицидным обработкам</t>
  </si>
  <si>
    <t>Развитие подотрасли растениеводства, переработки и реализации продукции растениеводства</t>
  </si>
  <si>
    <t>Показатель 3.1. Рост объемов производства основных видов продукции растениеводства в стоимостном выражении в сельскохозяйственных организациях и крестьянских (фермерских) хозяйствах</t>
  </si>
  <si>
    <t>Производство зерновых и зернобобовых, масличных культур и сахарной свеклы</t>
  </si>
  <si>
    <t>Показатель 3.1.1 Производство продукции растениеводства в хозяйствах всех категорий:</t>
  </si>
  <si>
    <t>зерновые и зернобобовые</t>
  </si>
  <si>
    <t>масличные</t>
  </si>
  <si>
    <t>сахарная свекла</t>
  </si>
  <si>
    <t>Государственная поддержка кредитования подотрасли растениеводства, переработки ее продукции, развитие инфраструктуры, логистического обеспечения рынков продукции растениеводства</t>
  </si>
  <si>
    <t>Показатель 3.2.1 Производство масла подсолнечного</t>
  </si>
  <si>
    <t>Развитие подотрасли животноводства, переработки и реализации  продукции животноводства</t>
  </si>
  <si>
    <t>Показатель 4.1 Объем производства основных видов продукции животноводства в стоимостном выражении в сельскохозяйственных организациях и крестьянских (фермерских) хозяйствах на 100 га сельхозугодий</t>
  </si>
  <si>
    <t>Модернизация отрасли животноводства</t>
  </si>
  <si>
    <t>Показатель 4.1.1 Производство скота и птицы на убой в хозяйствах всех категорий (в живом весе)</t>
  </si>
  <si>
    <t>Показатель 4.1.2 Прирост мощностей по убою скота и его первичной переработке</t>
  </si>
  <si>
    <t>Основное мероприятие 4.2</t>
  </si>
  <si>
    <t>Государственная поддержка кредитования подотрасли животноводства, переработки ее продукции, развития инфраструктуры и логистического обеспечения рынков продукции животноводства</t>
  </si>
  <si>
    <t>Показатель 4.2.1. Производство мяса и субпродуктов</t>
  </si>
  <si>
    <t xml:space="preserve">Показатель 4.2.2 Производство сыров и сырных продуктов </t>
  </si>
  <si>
    <t>Показатель 4.2.3 Производство масла сливочного</t>
  </si>
  <si>
    <t>Основное мероприятие 4.3</t>
  </si>
  <si>
    <t>Развитие молочного скотоводства</t>
  </si>
  <si>
    <t>Показатель 4.3.1 Производство молока в хозяйствах всех категорий</t>
  </si>
  <si>
    <t>Показатель 4.3.2 Темп роста объемов производства молока в сельскохозяйственных предприятиях и крестьянских (фермерских) хозяйствах</t>
  </si>
  <si>
    <t>Основное мероприятие 4.4</t>
  </si>
  <si>
    <t>Развитие овцеводства и козоводства</t>
  </si>
  <si>
    <t>Показатель 4.4.1. Увеличение маточного поголовья овец и коз в сельскохозяйственных организациях, крестьянских (фермерских) хозяйствах, включая индивидуальных предпринимателей</t>
  </si>
  <si>
    <t>Развитие мясного скотоводства</t>
  </si>
  <si>
    <t>Государственная поддержка кредитования подотрасли животноводства и переработки ее продукции</t>
  </si>
  <si>
    <t>Показатель 5.1.1. Поголовье крупного рогатого скота специализированных мясных пород и помесного скота в сельскохозяйственных организациях, крестьянских (фермерских) хозяйствах, включая индивидуальных предпринимателей</t>
  </si>
  <si>
    <t>Поддержка малых форм хозяйствования</t>
  </si>
  <si>
    <t>Государственная поддержка малых форм хозяйствования</t>
  </si>
  <si>
    <t>Показатель 6.1.1 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</si>
  <si>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Развитие семейных животноводческих ферм на базе крестьянско-фермерских хозяйств</t>
  </si>
  <si>
    <t>Показатель 6.2.1 Количество построенных или реконструированных семейных животноводческих ферм</t>
  </si>
  <si>
    <t>Развитие сельскохозяйственной потребительской кооперации на территории Россошанского муниципального района</t>
  </si>
  <si>
    <t>Показатель 6.3.1 Количество граждан ведущих личное подсобное хозяйство, субъектов малого и среднего предпринимательства  вовлеченных в  экономический оборот через развитие сельскохозяйственной кооперации с 0% до 10%.</t>
  </si>
  <si>
    <t>ПОДПРОГРАММА 7</t>
  </si>
  <si>
    <t>Техническая и технологическая модернизация, инновационное развитие</t>
  </si>
  <si>
    <t>Основное мероприятие 7.1</t>
  </si>
  <si>
    <t>Обновление парка сельскохозяйственной техники</t>
  </si>
  <si>
    <t>Показатель 7.1.1 Объемы приобретения новой техники сельскохозяйственными товаропроизводителями всех форм собственности (включая личные подсобные хозяйства):</t>
  </si>
  <si>
    <t>тракторы</t>
  </si>
  <si>
    <t>зерноуборочные комбайны</t>
  </si>
  <si>
    <t>кормоуборочные комбайны</t>
  </si>
  <si>
    <t>Основное мероприятие 7.2</t>
  </si>
  <si>
    <t>Реализация перспективных инновационных проектов в агропромышленном комплексе</t>
  </si>
  <si>
    <t>Основное мероприятие 7.3</t>
  </si>
  <si>
    <t>Развитие биотехнологий</t>
  </si>
  <si>
    <t>Показатель 7.3.1 Рост применения биологических средств защиты и микробиологических удобрений в растениеводстве</t>
  </si>
  <si>
    <t>ПОДПРОГРАММА 8</t>
  </si>
  <si>
    <t>Развитие мелиорации земель сельскохозяйственного назначения</t>
  </si>
  <si>
    <t>Основное мероприятие 8.1</t>
  </si>
  <si>
    <t>Гидромелиоративные мероприятия</t>
  </si>
  <si>
    <t>Обеспечение эпизоотического и ветеринарно-санитарного благополучия на территории Россошанского муниципального района</t>
  </si>
  <si>
    <t>Показатель 9.1.1 Доля проведенных мероприятий по обеспечению эпизоотического, ветеринарного и санитарного благополучия, в общем числе этих мероприятий</t>
  </si>
  <si>
    <t>ПОДПРОГРАММА 10</t>
  </si>
  <si>
    <t>Комплексное развитие сельских территорий</t>
  </si>
  <si>
    <t>Создание и развитие инфраструктуры на сельских территориях</t>
  </si>
  <si>
    <t>Показатель 10.2.3 Количество реализованных проектов по созданию современного облика сельских территорий</t>
  </si>
  <si>
    <t>Премирование победителей экономического соревнования среди организаций агропромышленного комплекса Россошанского муниципального района</t>
  </si>
  <si>
    <t>Выполнение других расходных обязательств (Премии, гранты)</t>
  </si>
  <si>
    <t>Показатель 11.1.1 Количество награждаемых предприятий</t>
  </si>
  <si>
    <t>Показатель 11.1.2 Количество награждаемых работников</t>
  </si>
  <si>
    <t>Показатель 2.1.1 Обеспечение мероприятий по дезинсекционным акарицидным обработкам</t>
  </si>
  <si>
    <t xml:space="preserve">Подпрограмма 3. </t>
  </si>
  <si>
    <t xml:space="preserve">Подпрограмма 5. </t>
  </si>
  <si>
    <t>Достижение плановых значений показателей подпрограммы</t>
  </si>
  <si>
    <t>Показатель (индикатор) 1. 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в бюджетной сфере (исключая объекты с отсутствием возможности установки ПУ), %</t>
  </si>
  <si>
    <t>Показатель (индикатор) 2. 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в бюджетной сфере (исключая объекты с отсутствием возможности установки ПУ), %</t>
  </si>
  <si>
    <t xml:space="preserve">Показатель (индикатор) 3. Доля объема холодной воды, расчеты за которую осуществляются с использованием приборов учета, в общем объеме  холодной воды, потребляемой (используемой) в бюджетной сфере (исключая объекты с отсутствием возможности установки ПУ), % </t>
  </si>
  <si>
    <t xml:space="preserve">Показатель (индикатор) 4. Доля объема горячей воды, расчеты за которую осуществляются с использованием приборов учета, в общем объеме горячей воды, потребляемой (используемой) в бюджетной сфере (исключая объекты с отсутствием возможности установки ПУ), % </t>
  </si>
  <si>
    <t>Показатель (индикатор) 5. 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в бюджетной сфере (исключая объекты с отсутствием возможности установки ПУ), %</t>
  </si>
  <si>
    <t>Показатель (индикатор) 6.Доля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</t>
  </si>
  <si>
    <t>Показатель (индикатор) 7. Доля населения, проживающая в населенных пунктах, не имеющих регулярного автобусного и (или) железнодорожного сообщения с административным центром района, в общей численности населения Россошанского муниципального района, %</t>
  </si>
  <si>
    <t>"Энергосбережение и повышение энергетической   эффективности"</t>
  </si>
  <si>
    <t>"Энергосбережение и повышение энергетической эффективности в бюджетной сфере"</t>
  </si>
  <si>
    <t xml:space="preserve">Показатель (индикатор) 1.1.1. Удельная величина потребления муниципальными бюджетными учреждениями электрической энергии (на 1 человека населения), кВтч
</t>
  </si>
  <si>
    <t xml:space="preserve">Показатель (индикатор) 1.1.2.Удельная величина потребления муниципальными бюджетными учреждениями тепловой энергии (на кв.м общей площади), Гкал
</t>
  </si>
  <si>
    <t xml:space="preserve">Показатель (индикатор) 1.1.3.Удельная величина потребления муниципальными бюджетными учреждениями холодной воды (на 1 человека населения), куб.м
</t>
  </si>
  <si>
    <t>1,1</t>
  </si>
  <si>
    <t xml:space="preserve">Показатель (индикатор) 1.1.4.Удельная величина потребления муниципальными бюджетными учреждениями холодной воды (на 1 человека населения), куб.м
</t>
  </si>
  <si>
    <t xml:space="preserve">Показатель (индикатор) 1.1.5.Удельная величина потребления муниципальными бюджетными учреждениями природного газа (на 1 человека населения), куб.м
</t>
  </si>
  <si>
    <t>"Уличное освещение"</t>
  </si>
  <si>
    <t>Показатель (индикатор) 1.2.1. Доля освещенных частей улиц, проездов, набережных на конец отчетного года в общей протяженности улиц, проездов, набережных,%</t>
  </si>
  <si>
    <t>Показатель (индикатор) 1.3.1. Освоение  муниципальными унитарными предприятиями бюджетных средств предоставляемых в целях финансового обеспечения (возмещения) затрат в связи с выполнением работ, оказанием услуг,%</t>
  </si>
  <si>
    <t xml:space="preserve">Показатель (индикатор) 1.4.1. Исполнение расходных обязательств районного бюджета при реализации  мероприятий  по ремонту  объектов теплоэнергетического хозяйства, находящихся в муниципальной собственности, к началу и прохождению отопительного периода,% </t>
  </si>
  <si>
    <t>«Развитие транспортной системы и дорожного хозяйства»</t>
  </si>
  <si>
    <t>"Капитальный ремонт и ремонт  автомобильных дорог общего пользования местного значения"</t>
  </si>
  <si>
    <t>Показатель (индикатор) 2.1.1.  Доля протяженности автомобильных дорог общего пользования местного значения с твердым покрытием, отремонтированных с привлечением средств областного бюджета,  в общей протяженности дорог общего пользования местного значения, %</t>
  </si>
  <si>
    <t xml:space="preserve"> "Развитие и содержание улично-дорожной сети в границах сельских поселений"</t>
  </si>
  <si>
    <t>Показатель (индикатор) 2.2.1.  Доля протяженности автомобильных дорог общего пользования местного значения с твердым покрытием, отремонтированных за счет средств дорожного фонда,  в общей протяженности дорог общего пользования местного значения на территории сельских поселений, %</t>
  </si>
  <si>
    <t>"Обеспечение экономической устойчивости транспортного предприятия автомобильного транспорта ООО «Прометей-2»</t>
  </si>
  <si>
    <t>Показатель (индикатор) 2.3.1. Регулярность движения автобусов на закрепленных за ООО «Прометей-2» регулярных автобусных маршрутах пригородного сообщения,%</t>
  </si>
  <si>
    <t xml:space="preserve"> «Развитие системы водоснабжения и водоотведения  Россошанского муниципального района Воронежской  области»</t>
  </si>
  <si>
    <t>"Строительство и реконструкция  водоснабжения и водоотведения в Россошанском муниципальном районе Воронежской области"</t>
  </si>
  <si>
    <t>Показатель (индикатор) 1.3.1. Доля освоения бюджетных средств, предоставляемых в целях финансирования строительства и реконструкции сетей водоснабжения и водоотведения, %</t>
  </si>
  <si>
    <t>Энергоэффективность, развитие энергетики, транспорта и муниципального хозяйства</t>
  </si>
  <si>
    <t>Обеспечение экономической устойчивости транспортного предприятия автомобильного транспорта ООО «Прометей-2»</t>
  </si>
  <si>
    <t xml:space="preserve">Администрация Россошанского муниципального района (ГРБС - отдел бухгалтерского учета и отчетности, начальник отдела - Хоркина С.С. Ответственный исполнитель - отдел муниципального хозяйства, строительства и транспорта администрации Россошанского муниципального района, начальник отдела - Сергиенко И.В)                    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</si>
  <si>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 на территории сельских поселений.                    Обеспечение сохранности существующей сети автомобильных дорог. Улучшения качества дорог и повышение безопасности пассажирских перевозок.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</si>
  <si>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значения.                                         Реализация мероприятий по увеличению эксплуатационной надёжности и долговечности дорожной сети района</t>
  </si>
  <si>
    <t xml:space="preserve">МКУ «Служба по администрированию платежей и ведению реестра»
</t>
  </si>
  <si>
    <t>мероприятие 3.1.2</t>
  </si>
  <si>
    <t>Расходы на обеспечение деятельности (оказание услуг) муниципальных учреждений (Закупка товаров, работ и  услуг для обеспечения государственных (муниципальных нужд)</t>
  </si>
  <si>
    <t>"Обеспечение общественного порядка и противодействие преступности"</t>
  </si>
  <si>
    <t>Уровень освоения денежных средств на реализацию мероприятий муниципальной программы</t>
  </si>
  <si>
    <t>«Повышение  безопасности  дорожного  движения  в  Россошанском муниципальном районе»</t>
  </si>
  <si>
    <t xml:space="preserve">Показатель 1.1.1 Сокращение смертности от дорожно -транспортных происшествий </t>
  </si>
  <si>
    <t>Контрольно-надзорная деятельность в области обеспечения безопасности дорожного движения</t>
  </si>
  <si>
    <t xml:space="preserve">Показатель 1.2.1 Недопущение роста дорожно -транспортных происшествий с пострадавшими </t>
  </si>
  <si>
    <t>«Обеспечение общественной безопасности и противодействие преступности»</t>
  </si>
  <si>
    <t>Показатель 2.1.1 Снижение уровня преступности среди несовершеннолетних в Россошанском муниципальном районе.</t>
  </si>
  <si>
    <t>Реализация комплексных мер противодействия злоупотреблению наркотиками и их незаконному обороту</t>
  </si>
  <si>
    <t>Показатель 2.2.1 Количество подростков и молодежи, вовлеченных в профилактические мероприятия.</t>
  </si>
  <si>
    <t>Показатель 3.1.1 Совершение (попытка совершения) террористических актов на территории Россошанского муниципального района</t>
  </si>
  <si>
    <t>Организационно – профилактические мероприятия</t>
  </si>
  <si>
    <t>Показатель 3.2.1 Совершение (попытка совершения) террористических актов на территории Россошанского муниципального района</t>
  </si>
  <si>
    <t>Доля населения, получившего жилые помещения и улучившего жилые условия в отчетном году, в общей численности населения, состоящего на учете в качестве нуждающегося в жилых помещениях</t>
  </si>
  <si>
    <t>Общая площадь жилых помещений, приходящаяся в среднем на одного жителя - всего</t>
  </si>
  <si>
    <t>«Создание условий для обеспечения доступным и комфортным жильем населения Россошанского муниципального района»</t>
  </si>
  <si>
    <t>1.1.1 «Количество молодых семей, которым выданы свидетельства на получение социальной выплаты»</t>
  </si>
  <si>
    <t>1.1.2 «Количество молодых семей, улучшившие жилищные условия»</t>
  </si>
  <si>
    <t>Стимулирование развития жилищного строительства в Россошанском районе Воронежской области</t>
  </si>
  <si>
    <t>Показатель 1.2.1 Объем незавершенного в установленные сроки строительства, осуществляемого за счет средств бюджета Россошанского муниципального района</t>
  </si>
  <si>
    <t>«Развитие градостроительной деятельности»</t>
  </si>
  <si>
    <t>Показатель 2.1.1 Наличие актуализированной Схемы территориального планирования Россошанского муниципального района</t>
  </si>
  <si>
    <t>Увеличение общей площади жилых помещений, приходящихся в среднем на одного жителя</t>
  </si>
  <si>
    <t>2.2.1 «Общая площадь жилых помещений, приходящаяся в среднем на одного жителя, введенная в действие за один год.»</t>
  </si>
  <si>
    <t>2.2.2 «Площадь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- в течение 3 лет»</t>
  </si>
  <si>
    <t xml:space="preserve"> 2.2.3 «Площадь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иных объектов капитального строительства – в течение 5 лет»</t>
  </si>
  <si>
    <t>"Развитие культуры и туризма"</t>
  </si>
  <si>
    <t>клубами и учреждениями клубного типа;</t>
  </si>
  <si>
    <t>парками культуры и отдыха</t>
  </si>
  <si>
    <t>«РАЗВИТИЕ БИБЛИОТЕЧНОГО ДЕЛА»</t>
  </si>
  <si>
    <t xml:space="preserve">Основное мероприятие 1.2
</t>
  </si>
  <si>
    <t>«ОБРАЗОВАНИЕ»</t>
  </si>
  <si>
    <t>Количество учащихся ДШИ</t>
  </si>
  <si>
    <t xml:space="preserve">Количество специалистов, прошедших повышение квалификации творческих и управленческих кадров в сфере культуры </t>
  </si>
  <si>
    <t xml:space="preserve">Исполнение расходных обязательств районного бюджета </t>
  </si>
  <si>
    <t>«ОБЕСПЕЧЕНИЕ РЕАЛИЗАЦИИ МУНИЦИПАЛЬНОЙ ПРОГРАММЫ»</t>
  </si>
  <si>
    <t xml:space="preserve">Основное мероприятие 3.1.  </t>
  </si>
  <si>
    <t>Финансовое обеспечение деятельности отдела культуры</t>
  </si>
  <si>
    <t xml:space="preserve"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</t>
  </si>
  <si>
    <t>Содействие сохранению и развитию муниципальных учреждений культуры</t>
  </si>
  <si>
    <t>Основное мероприятие 3.4</t>
  </si>
  <si>
    <t>Ремонт объектов сферы культуры</t>
  </si>
  <si>
    <t>«ФИНАНСОВОЕ ОБЕСПЕЧЕНИЕ ДЕЯТЕЛЬНОСТИ МКУ ЦБУК И АХД»</t>
  </si>
  <si>
    <t>«ФИНАНСОВОЕ ОБЕСПЕЧЕНИЕ ДЕЯТЕЛЬНОСТИ МКУ «МОЛОДЕЖНЫЙ ЦЕНТР»</t>
  </si>
  <si>
    <t>Мероприятия  в сфере культуры</t>
  </si>
  <si>
    <t xml:space="preserve">Количество посещений культурно-массовых мероприятий </t>
  </si>
  <si>
    <t>Количество участников клубных формирований в  Молодежном центре</t>
  </si>
  <si>
    <t>Количество молодежи в возрасте от 14 до 30 лет, задействованной в реализации подпрограммы в Россошанском муниципальном районе</t>
  </si>
  <si>
    <t xml:space="preserve">Основное мероприятие 5.4. </t>
  </si>
  <si>
    <t>Развитие туризма в Россошанском муниципальном районе</t>
  </si>
  <si>
    <t>Динамика объема въездного туристского потока на территории, в %  к предыдущему году</t>
  </si>
  <si>
    <t>Недостаток финансирования для установки дорожных знаков и перильного ограждения на опасных участках дороги</t>
  </si>
  <si>
    <t>библиотеками;</t>
  </si>
  <si>
    <t>Показатель 1. Доля населения, охваченного мероприятиями в сфере культуры от общей численности населения района</t>
  </si>
  <si>
    <t xml:space="preserve">Показатель 2. Количество посещений культурно-массовых мероприятий клубов и домов культуры в Россошанском муниципальном районе </t>
  </si>
  <si>
    <t>Показатель 3. Количество участников клубных формирований в Россошанском муниципальном районе</t>
  </si>
  <si>
    <t>Показатель 4. Среднемесячная номинальная начисленная заработная плата работников муниципальных учреждений культуры и искусства</t>
  </si>
  <si>
    <t>Показатель 5. Уровень фактической обеспеченности учреждениями культуры от нормативной потребности:</t>
  </si>
  <si>
    <t>Показатель 6.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</si>
  <si>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Показатель 7. 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</si>
  <si>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Показатель 1.1.1. Количество посещений общедоступных (публичных) библиотек</t>
  </si>
  <si>
    <t>Отношение дефицита районного бюджета (за вычетом поступлений от продажи акций и иных форм участия в капитале, находящихся в собственности Россошанского муниципального района, и  снижения остатков средств на счетах по учету средств районного бюджета) к годовому объему доходов районного бюджета без учета объема безвозмездных поступлений</t>
  </si>
  <si>
    <t>Отношение объема муниципального долга Россошанского муниципального района, в % к годовому объему доходов местного бюджета без учета объема безвозмездных поступлений</t>
  </si>
  <si>
    <t>Степень сокращения дифференциации бюджетной обеспеченности между муниципальными образованиями Россошанского муниципального района вследствие выравнивания их бюджетной обеспеченности</t>
  </si>
  <si>
    <t>Составление и представление в Совет народных депутатов Россошанского муниципального района годового отчета об исполнении районного бюджета в сроки, установленные бюджетным законодательством Российской Федерации и Россошанского муниципального района</t>
  </si>
  <si>
    <t>до 1 мая текущего года</t>
  </si>
  <si>
    <t>Своевременное внесение изменений в решение Совета народных депутатов Россошанского муниципального района о бюджетном процессе в Россошанском муниципальном районе в соответствии с требованиями действующего федерального бюджетного законодательства</t>
  </si>
  <si>
    <t>В срок, установленный администрацией Россошанского муниципального района</t>
  </si>
  <si>
    <t xml:space="preserve">Соблюдение порядка и сроков разработки проекта районного бюджета, установленных правовым актом администрации Россошанского муниципального района </t>
  </si>
  <si>
    <t>да</t>
  </si>
  <si>
    <t>Составление и утверждение сводной бюджетной росписи районного бюджета в сроки, установленные бюджетным законодательством Российской Федерации и Россошанского муниципального района</t>
  </si>
  <si>
    <t>до начала очередного финансового года</t>
  </si>
  <si>
    <t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 Российской Федерации и Россошанского муниципального района</t>
  </si>
  <si>
    <t>Удельный вес резервного фонда администрации Россошанского муниципального района в общем объеме расходов районного бюджета</t>
  </si>
  <si>
    <t>Доля расходов на обслуживание муниципального  долга в общем объеме расходов бюджета района (за исключением расходов, которые осуществляются за счет субвенций из  областного бюджета)</t>
  </si>
  <si>
    <t>Доля главных распорядителей средств районного бюджета, охваченных внутренним финансовым контролем</t>
  </si>
  <si>
    <t>100</t>
  </si>
  <si>
    <t>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</t>
  </si>
  <si>
    <t>Обеспеченность бюджета муниципального образования налоговыми и неналоговыми доходами в расчете на 10000 рублей доходов местного бюджета (без учета безвозмездных поступлений, имеющих целевой характер)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</si>
  <si>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(без учета субвенций)</t>
  </si>
  <si>
    <t>Доля налоговых и неналоговых доходов консолидированного бюджета  в общем объеме собственных доходов (без учета безвозмездных поступлений, имеющих целевой характер)</t>
  </si>
  <si>
    <t>Своевременное внесение изменений в решение Совета народных депутатов Россошанского муниципального района в методику распределения межбюджетных трансфертов  органами местного самоуправления в Россошанском муниципальном районе в соответствии с требованиями действующего федерального бюджетного законодательства</t>
  </si>
  <si>
    <t>не менее 2,0</t>
  </si>
  <si>
    <t>Соотношение фактического финансирования расходов районного бюджета,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 Россошанского муниципального района о районном бюджете на соответствующий период и (или) сводной бюджетной росписью района</t>
  </si>
  <si>
    <t>Содействие повышению качества управления муниципальными финансами и платежеспособности муниципальных образований Россошанского муниципального района</t>
  </si>
  <si>
    <t>Оценка качества управления муниципальными финансами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</si>
  <si>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Россошанского района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</si>
  <si>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Россошанского муниципального района</t>
  </si>
  <si>
    <t>Сумма недоимки по налоговым платежа в бюджет района в расчёте на 100000 рублей налоговых доходов бюджета Россошанского района</t>
  </si>
  <si>
    <t>Динамика доли расходов на содержание органов местного самоуправления в объёме налоговых и неналоговых доходов местных бюджетов</t>
  </si>
  <si>
    <t>Доля невыполненных Россошанским муниципальным районом соглашений о предоставлении бюджету района субсидий и бюджетных кредитов из областного бюджета в общем количестве условий, предусмотренных соответствующими соглашениями</t>
  </si>
  <si>
    <t xml:space="preserve">Соотношение фактического финансирования объемов иных межбюджетных трансфертов на поощрение поселений Россошанского муниципального района по результатам оценки эффективности  их деятельности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</si>
  <si>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 xml:space="preserve">Соотношение фактического финансирования объемов на мероприятия на организацию проведения оплачиваемых общественных работ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</si>
  <si>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>Соотношение фактического размера перечисленных поселению субвенций на осуществление переданных  полномочий к их плановому назначению, предусмотренному решением Совета народных депутатов Россошанского муниципального района о районном бюджете на соответствующий период и (или) сводной бюджетной росписью</t>
  </si>
  <si>
    <t>Уровень исполнения плановых назначений по расходам на реализацию подпрограммы</t>
  </si>
  <si>
    <t>не    более 10 %</t>
  </si>
  <si>
    <t>не    более 100 %</t>
  </si>
  <si>
    <t>До начала очередного финан-сового года</t>
  </si>
  <si>
    <t>До 1 мая текущего года</t>
  </si>
  <si>
    <t>≤ 3</t>
  </si>
  <si>
    <t>≤ 15</t>
  </si>
  <si>
    <t xml:space="preserve">2.3.2. Соотношение фактического финансирования объемов иных межбюджетных трансфертов из резервного фонда правительства Воронежской области (непредвиденное обеспечение непредвиденных расходов) 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</si>
  <si>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 xml:space="preserve">2.3.3. Соотношение фактического финансирования объемов иных межбюджетных трансфертов из резервного фонда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</si>
  <si>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 xml:space="preserve">2.3.4. Соотношение фактического финансирования объемов иных межбюджетных трансфертов из зарезервированных средств, связанных с особенностями исполнения бюджета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</si>
  <si>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 xml:space="preserve">2.3.1.Соотношение фактического финансирования объемов иных межбюджетных трансфертов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Россошанского муниципального района  о районном бюджете на соответствующий период </t>
  </si>
  <si>
    <t>не  менее 1</t>
  </si>
  <si>
    <t>≥ 95</t>
  </si>
  <si>
    <t>Развитие физической культуры и спорта в Россошанском муниципальном районе</t>
  </si>
  <si>
    <t>Доля населения, систематически занимающегося физической культурой и спортом, в общей численности населения</t>
  </si>
  <si>
    <t>Среднемесячная номинальная начисленная заработная плата работников муниципальных учреждений физической культуры и спорта</t>
  </si>
  <si>
    <t xml:space="preserve">Основное мероприятие 1.1. </t>
  </si>
  <si>
    <t>Обеспечение участия россошанских спортсменов в районных, региональных, всероссийских и международных  спортивных мероприятиях</t>
  </si>
  <si>
    <t>Доля населения среднего возраста, систематически занимающегося физической культурой и спортом, в общей численности граждан среднего возраста</t>
  </si>
  <si>
    <t>Доля обучающихся, систематически занимающихся физической культурой и спортом, в общей численности обучающихся</t>
  </si>
  <si>
    <t xml:space="preserve">Основное мероприятие 1.2. 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</si>
  <si>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</si>
  <si>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</si>
  <si>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Количество участников физкультурных и спортивных мероприятий, проводимых на территории района в рамках реализации календарного плана официальных физкультурных мероприятий и спортивных мероприятий Россошанского муниципального района</t>
  </si>
  <si>
    <t>Количество физкультурных мероприятий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</t>
  </si>
  <si>
    <t xml:space="preserve">Основное мероприятие 1.3. </t>
  </si>
  <si>
    <t>Доля населения, принявшего участие в выполнении нормативов испытаний (тестов) Всероссийского физкультурно-спортивного комплекса «Готов к труду и обороне» (ГТО), в общей численности населения</t>
  </si>
  <si>
    <t xml:space="preserve">Основное мероприятие 1.4. </t>
  </si>
  <si>
    <t>Охват населения мероприятиями, проведенными инструкторами-методистами (инструкторами по спорту) в Россошанском муниципальном районе</t>
  </si>
  <si>
    <t>Уровень освоения бюджетных средств</t>
  </si>
  <si>
    <t>Финансовое обеспечение Муниципального казенного учреждения спортивно-оздоровительный комплекс с искусственным льдом "Ледовый дворец "Россошь" на 2014-2022 годы</t>
  </si>
  <si>
    <t>Строительство и реконструкция спортивных сооружений в Россошанском муниципальном районе</t>
  </si>
  <si>
    <t>Региональный проект «Спорт – норма жизни»</t>
  </si>
  <si>
    <t>Уровень обеспеченности населения спортивными сооружениями, исходя из единовременной пропускной способности объектов спорта</t>
  </si>
  <si>
    <t>Финансовое обеспечение муниципального казённого учреждения «Россошанская спортивная школа»</t>
  </si>
  <si>
    <t>Обеспечение деятельности МКУ «Россошанская СШ</t>
  </si>
  <si>
    <t xml:space="preserve">  "Развитие физической культуры и спорта"</t>
  </si>
  <si>
    <t xml:space="preserve">  "Экономическое развитие"</t>
  </si>
  <si>
    <t xml:space="preserve"> Объем инвестиций в основной капитал  в расчете на 1 человека (душу населения)</t>
  </si>
  <si>
    <t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(по базовому сценарию)</t>
  </si>
  <si>
    <t>Темп роста среднемесячной заработной платы работников организаций (без субъектов малого предпринимательства)</t>
  </si>
  <si>
    <t>Среднемесячная номинальная начисленная заработная плата работников крупных и средних предприятий и коммерческих организаций (по базовому сценарию)</t>
  </si>
  <si>
    <t>Оборот розничной  торговли</t>
  </si>
  <si>
    <t>"Формирование благоприятной инвестиционной среды"</t>
  </si>
  <si>
    <t>Показатель (индикатор) 1.1. Объем инвестиций в основной капитал (за исключением бюджетных средств)</t>
  </si>
  <si>
    <t xml:space="preserve">Показатель (индикатор) 1.2.Доля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РФ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Россошанского муниципального района
</t>
  </si>
  <si>
    <t>Показатель (индикатор) 1.3.Число новых рабочих мест на предприятиях промышленности</t>
  </si>
  <si>
    <t>Повышение инвестиционной привлекательности Россошанского муниципального района</t>
  </si>
  <si>
    <t>Показатель 1.1.1. Количество реализованных основных положений Стандарта деятельности органов местного самоуправления Россошанского муниципального района по обеспечению благоприятного инвестиционного климата в районе</t>
  </si>
  <si>
    <t xml:space="preserve"> "Развитие малого и среднего предпринимательства и торговли в Россошанском муниципальном районе"</t>
  </si>
  <si>
    <t>«Финансовая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налогообложения»</t>
  </si>
  <si>
    <t>Защита прав потребителей</t>
  </si>
  <si>
    <t>Основное мероприятие 2.2.</t>
  </si>
  <si>
    <t>Руководитель отдела - Злобина Л.И.</t>
  </si>
  <si>
    <t>Повышение эффективности муниципальной поддержки социально-ориентированных некомерческих организаций</t>
  </si>
  <si>
    <t>Содействие развитию и поддержка деятельности общественных организаций</t>
  </si>
  <si>
    <t>Информационная и консультационная поддержка социально ориентированных некоммерческих организаций</t>
  </si>
  <si>
    <t xml:space="preserve">«ОБЕСПЕЧЕНИЕ ДОСТУПНЫМ И КОМФОРТНЫМ ЖИЛЬЕМ НАСЕЛЕНИЯ РОССОШАНСКОГО МУНИЦИПАЛЬНОГО РАЙОНА» </t>
  </si>
  <si>
    <t>Обеспечение жильем молодых семей в Россошанском муниципальном районе</t>
  </si>
  <si>
    <t>Присособление жилых помещений и общего имущества в многоквартирных домах с учетом потребности инвалидов</t>
  </si>
  <si>
    <t>Увеличение общей площади жилых помещений, приходящейся в среднем на одного жителя.</t>
  </si>
  <si>
    <t>Начальник отдела И.В. Сергиенко</t>
  </si>
  <si>
    <t>Отдел по финансам администрация Россошанского муниципального района</t>
  </si>
  <si>
    <t>Администрация Россошанского муниципального района (отдел  социально-экономического развития и поддержки предпринимательства)</t>
  </si>
  <si>
    <t>Начальник отдела Л.И. Злобина</t>
  </si>
  <si>
    <t xml:space="preserve">Стимулирование развития жилищного строительства в Россошанском районе Воронежской области </t>
  </si>
  <si>
    <t>Администрация Россошанского муниципального района (отдел   муниципального хозяйства, строительства и транспорта)</t>
  </si>
  <si>
    <t>ПОДПРОГРАММА  2</t>
  </si>
  <si>
    <t xml:space="preserve">Администрация Россошанского муниципального района (отдел архитектуры и градостроительства ) </t>
  </si>
  <si>
    <t>Заместитель главы - начальник отдела архитектуры и градостроительства Т.В. Леонтьева</t>
  </si>
  <si>
    <t>Организация и проведение смотров и конкурсов по профилактике дорожно-транспортного травматизма</t>
  </si>
  <si>
    <t>Проведение тематических совещаний с руководителями АТХ, преподавателями общеобразовательных учреждений по повышению безопасности при перевозке детей</t>
  </si>
  <si>
    <t>Совместно с представителями родительской общественности проводить разъяснительную работу на родительских собраниях по предупреждению дорожно-транспортного травматизма</t>
  </si>
  <si>
    <t>Включение в план работы средних общеобразовательных  и дошкольных образовательных учреждениях мероприятий по профилактике  детского дорожно-транспортного травматизма.</t>
  </si>
  <si>
    <t>Проведение по каждому факту ДТП с участием ребенка служебного расследования и  внеплановых мероприятий среди учащихся и их родителей по предупреждению несчастных случаев на дорогах</t>
  </si>
  <si>
    <t>Организация и проведение семинаров для социальных педагогов и общественных инспекторов по охране прав детей учебных заведений города и района по вопросам профилактики асоциального поведения детей и подростков, законодательства РФ по защите законных прав и интересов несовершеннолетних</t>
  </si>
  <si>
    <t>Проведение всероссийских профилактических операций: "Мак", "Сообщи, где торгуют смертью", «Уклонист», «Курьер»</t>
  </si>
  <si>
    <t>Проведение оперативно-профилактической акции  "Здоровье", "Школа", «Каникулы», «Семья»</t>
  </si>
  <si>
    <t>Проведение правовых вечеров, бесед по проблемам асоциальных проявлений в молодежной среде, в том числе с привлечением специалистов</t>
  </si>
  <si>
    <t>Мероприятие 2.3.5.</t>
  </si>
  <si>
    <t>Совместно с представителями родительской общественности проводить разъяснительную работу на родительских собраниях по предупреждению правонарушений и  преступлений</t>
  </si>
  <si>
    <t>Проведение цикла "Круглых столов", лекций, семинаров, организация тематических выставок</t>
  </si>
  <si>
    <t>Организация встреч молодежи с представителями религиозных конфессий и общественных национальных объединений</t>
  </si>
  <si>
    <t xml:space="preserve">ОГИБДД отдела МВД России по Россошанскому району
(по согласованию);
комиссия по обеспечению безопасности дорожного движения. 
</t>
  </si>
  <si>
    <t>Мероприятие 1.1.4</t>
  </si>
  <si>
    <t xml:space="preserve">Отдел организационной работы и делопроизводства администрации Россошанского муниципального района;
ОГИБДД отдела МВД России по Россошанскому району
(по согласованию)
</t>
  </si>
  <si>
    <t xml:space="preserve">Начальник отдела организационной работы и делопроизводства –
Орешко И.С.
Начальник ОГИБДД -Паненко Д.П.
</t>
  </si>
  <si>
    <t xml:space="preserve">Начальник ОГИБДД -Паненко Д.П.
</t>
  </si>
  <si>
    <t>Мероприятие 1.3.1</t>
  </si>
  <si>
    <t>Мероприятие 1.3.2</t>
  </si>
  <si>
    <t xml:space="preserve">Участие в проведении акций: «Внимание-дети», «На страже детства», «Осторожно-дети», «Вежливый водитель», «Зебра», соревнований ЮИД «Безопасное колесо», фестивалей «Творчество юных за безопасность движения», турниров эрудитов «АВС» </t>
  </si>
  <si>
    <t>Мероприятие 1.3.5</t>
  </si>
  <si>
    <t xml:space="preserve">Антинаркотическая комиссия,
Комиссия по делам несовершенно
летних и защите их прав
</t>
  </si>
  <si>
    <t xml:space="preserve">Секретарь антинаркотической комиссии-  Кайлизова О.А.;
Ответственный секретарь– 
ведущий специалист-
Брусиловская О.В.
</t>
  </si>
  <si>
    <t>Комиссия по делам несовершеннолетних и защите их прав, отдел образования и молодежной политики</t>
  </si>
  <si>
    <t xml:space="preserve">Руководители образовательных организаций;
Директор МКУ «Молодежный центр»-
Ярославкин В.Б.
</t>
  </si>
  <si>
    <t>Мероприятие 2.2.6</t>
  </si>
  <si>
    <t xml:space="preserve">Участие в проведении акций: «Мы - за здоровый образ жизни",  
"Мир без наркотиков".
</t>
  </si>
  <si>
    <t>Мероприятие 2.3.4</t>
  </si>
  <si>
    <t>Мероприятие 3.1.3</t>
  </si>
  <si>
    <t>Мероприятие 3.1.2</t>
  </si>
  <si>
    <t xml:space="preserve">МКУ «Молодежный центр»,
 Отдел организационной работы и делопроизводства,
антитеррористическая комиссия
</t>
  </si>
  <si>
    <t xml:space="preserve">Директор МКУ «Молодежный центр»- председатель комиссии по противодействию экстремизму –
Ярославкин В.Б.
Начальник отдела организационной работы и делопроизводства –
Орешко И.С.
Руководитель аппарата- секретарь комиссии АТК-Марков И.М.
</t>
  </si>
  <si>
    <t xml:space="preserve">МКУ «Молодежный центр»,
 антитеррористическая комиссия
</t>
  </si>
  <si>
    <t xml:space="preserve">Директор МКУ «Молодежный центр»- председатель комиссии по противодействию экстремизму –
Ярославкин В.Б.
Главный инспектор отдела образования и молодёжной политики - Бурлакина Е.В.; зам.директоров по ВР
</t>
  </si>
  <si>
    <t>Приобретение и обслуживание технической защиты объектов социальной сферы, образования и объектов с массовым пребыванием граждан</t>
  </si>
  <si>
    <t xml:space="preserve">Руководитель аппарата- секретарь комиссии АТК-Марков И.М.
</t>
  </si>
  <si>
    <t>«Развитие культуры»</t>
  </si>
  <si>
    <t>Руководитель отдела культуры администрации Россошанского муниципального района  Т.В. Гозенко</t>
  </si>
  <si>
    <t>Отдел культуры администрации Россошанского муниципального района Воронежской области</t>
  </si>
  <si>
    <t>Муниципальное казенное учреждение культуры «Межпоселенческая библиотека Россошанского муниципального района им. А.Т. Прасолова».</t>
  </si>
  <si>
    <t>Директор МКУ МБРМР им. А.Т. Прасолова Н.Н. Басова</t>
  </si>
  <si>
    <t>Муниципальное казенное учреждение дополнительного образования Детская школа искусств Россошанского муниципального района Воронежской области</t>
  </si>
  <si>
    <t>Директор МКУ ДО ДШИ Е.Ю. Полещук</t>
  </si>
  <si>
    <t>МКУ «ЦБУК И АХД» Россошанского муниципального района Воронежской области.</t>
  </si>
  <si>
    <t xml:space="preserve">Начальник-главный бухгалтер МКУ ЦБУК и АХД Г.В. Жданова </t>
  </si>
  <si>
    <t>МКУ «ЦБУК И АХД» Россошанского муниципального района Воронежской области</t>
  </si>
  <si>
    <t>«Финансовое обеспечение деятельности МКУ «ЦБУК и АХД»</t>
  </si>
  <si>
    <t>Директор МКУ «Молодежный центр» В.Б. .Ярославкин</t>
  </si>
  <si>
    <t>Финансовое обеспечение деятельности МКУ «Молодежный центр</t>
  </si>
  <si>
    <t>Модернизация библиотек в части комплектования книжных фондов библиотек</t>
  </si>
  <si>
    <t>Финансовое обеспечение деятельности МКУ ДО «Детская школа искусств»</t>
  </si>
  <si>
    <t xml:space="preserve">Финансовое обеспечение деятельности отдела культуры </t>
  </si>
  <si>
    <t xml:space="preserve"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организаций.  </t>
  </si>
  <si>
    <t>Содействие сохранению и развитию муниципальных учреждений культуры»</t>
  </si>
  <si>
    <t>Финансовое обеспечение деятельности МКУ «Централизованная бухгалтерия учреждений культуры и административно-хозяйственной деятельности»</t>
  </si>
  <si>
    <t>Развитие физической культуры и спорта</t>
  </si>
  <si>
    <t>Отдел по физической культуре и спорту администрации Россошанского муниципального рйона</t>
  </si>
  <si>
    <t>начальник отдела Рыгалов Д.Г.</t>
  </si>
  <si>
    <t xml:space="preserve"> главный инспектор Горшков В.Н.</t>
  </si>
  <si>
    <t>директор Таранов С.А.</t>
  </si>
  <si>
    <t xml:space="preserve">Реализация Календарного плана официальных физкультурных мероприятий и спортивных мероприятий Россошанского муниципального района. </t>
  </si>
  <si>
    <t>«Финансовое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</si>
  <si>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Обеспечение деятельности МКУ СОК «Ледовый дворец «Россошь».</t>
  </si>
  <si>
    <t>«Строительство и реконструкция спортивных сооружений в Россошанском муниципальном районе»</t>
  </si>
  <si>
    <t>заместитель главы - начальник отдела архитектуры и градостроительства Т.В. Леонтьева</t>
  </si>
  <si>
    <t xml:space="preserve">Отдел архитектуры и градостроительства администрации Россошанского муниципального района, </t>
  </si>
  <si>
    <t>Муниципальное казенное учреждение «Россошанская СШ»</t>
  </si>
  <si>
    <t>директор Пономарев Д.В.</t>
  </si>
  <si>
    <t>Отдел социально-экономического развиия и поддержи предпринимательства</t>
  </si>
  <si>
    <t xml:space="preserve">Отдел социально-экономического развиия и поддержи предпринимательства
</t>
  </si>
  <si>
    <t>главный экономист отдела Ткаченко В.В.</t>
  </si>
  <si>
    <t>Основное мероприятие 2.1.</t>
  </si>
  <si>
    <t>Обеспечение деятельности автономной некоммерческой организации «Россошанский Центр поддержки предпринимательства и инвестиций»</t>
  </si>
  <si>
    <t>Основное мероприятие  2.3</t>
  </si>
  <si>
    <t>Организация и проведение конференций, "круглых столов", конкурсов профессионального мастерства, семинаров по вопросам защиты прав потребителей для руководителей и специалистов хозяйствующих субъектов, осуществляющих деятельность в сфере торговли</t>
  </si>
  <si>
    <t>Экономическое развитие</t>
  </si>
  <si>
    <t xml:space="preserve">Отдел социально-экномического развиия и поддержи предпринимательства
</t>
  </si>
  <si>
    <t>начальник отдела Злобина Л.И.</t>
  </si>
  <si>
    <t>Формирование багоприятной инвестиционной среды</t>
  </si>
  <si>
    <t>Повышение инвестиционной привлекательности</t>
  </si>
  <si>
    <t xml:space="preserve">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
</t>
  </si>
  <si>
    <t>Отдел программ и развития сельских территорий администрации Россошанского муниципального района</t>
  </si>
  <si>
    <t>Заместитель главы администрации-начальник отдела программ и развития сельских территорий,  Доля А.А.</t>
  </si>
  <si>
    <t>МКУ "Центр поддержки АПК"</t>
  </si>
  <si>
    <t>Директор, Зибров О.В.</t>
  </si>
  <si>
    <t xml:space="preserve">Финансовое обеспечение МКУ "Центр поддержки АПК" </t>
  </si>
  <si>
    <t>Основное мероприятие 1.1.2</t>
  </si>
  <si>
    <t>Отдел образования и молодежной политики администрации Россошанского муниципального района</t>
  </si>
  <si>
    <t>Обеспечение проведения мероприятий по дезинсекционным и акарицидным обработкам (закупка товаров, работ и услуг для обеспечения государственных (муниципальных) нужд)</t>
  </si>
  <si>
    <t xml:space="preserve">Развитие подотрасли растениеводства, 
переработки и реализации продукции растениеводства
</t>
  </si>
  <si>
    <t>Обеспечение производство зерновых, зернобобовых и масличных культур и сахарной свеклы</t>
  </si>
  <si>
    <t>Государственная поддержка кредитования подотрасли растениеводства и переработки её продукции, развития инфраструктуры, логистического обеспечения рынков продукции растениеводства</t>
  </si>
  <si>
    <t>Развитие подотрасли животноводства, переработки и реализации продукции животноводства</t>
  </si>
  <si>
    <t>Государственная поддержка кредитования подотрасли животноводства и переработки ее продукции.</t>
  </si>
  <si>
    <t>Развитие семейных животноводческих ферм на базе крестьянских (фермерских) хозяйств</t>
  </si>
  <si>
    <t xml:space="preserve">Мероприятия в области обращения с животными без владельцев </t>
  </si>
  <si>
    <t xml:space="preserve">Комплексное развитие сельских территорий </t>
  </si>
  <si>
    <t>Отдел по финансам</t>
  </si>
  <si>
    <t>Руководитель отдела, Гольев А.И</t>
  </si>
  <si>
    <t>Обеспечение комплексного развития сельских территорий за счет средств резервного фонда Правительства Российской Федерации (Межбюджетные трансферты)</t>
  </si>
  <si>
    <t>Энергосбережение и повышение энергетической эффективности в бюджетной сфере</t>
  </si>
  <si>
    <t xml:space="preserve">Развитие системы водоснабжения и водоотведения  Россошанского муниципального района Воронежской области </t>
  </si>
  <si>
    <t>Развитие системы водоснабжения и водоотведения  Россошанского муниципального района Воронежской области</t>
  </si>
  <si>
    <t>Строительство и реконструкция сетей водоснабжения и водоотведения в Россошанском муниципальном районе Воронежской области</t>
  </si>
  <si>
    <t>Руководитель отдела - Головко Т.С.</t>
  </si>
  <si>
    <t xml:space="preserve"> Мероприятия по землеустройству и землепользованию (Закупка товаров, работ и услуг для государственных (муниципальных нужд)
</t>
  </si>
  <si>
    <t xml:space="preserve">Оценка недвижимости, признание прав и регулирование отношений по муниципальной собственности (закупка товаров, работ и услуг  для государственных (муниципальных) нужд
</t>
  </si>
  <si>
    <t>Отдел по управлению муниципальным имуществом, земельным ресурсам и землеустройству МКУ "Служба по администрированию платежей и ведению реестра"</t>
  </si>
  <si>
    <t>Руководитель отдела - Головко Т.С.    Директор МКУ -  Панкова Е.А.</t>
  </si>
  <si>
    <t xml:space="preserve">Обеспечение деятельности МКУ «Служба по администрированию платежей и ведению реестра» </t>
  </si>
  <si>
    <t>Отдел организационной работы и делопроизводства администрации Россошанского муниципального рйона</t>
  </si>
  <si>
    <t>Начальник отдела Орешко И.С.</t>
  </si>
  <si>
    <t>Старший инженер Филиппенко Э.В.</t>
  </si>
  <si>
    <t>Юридический отдел</t>
  </si>
  <si>
    <t>Главный специалист Малинина Ю.Н.</t>
  </si>
  <si>
    <t>Ведущий специалист Кайлизова О.А.</t>
  </si>
  <si>
    <t>«Формирование и развитие контрактной системы»</t>
  </si>
  <si>
    <t>Муниципальное казённое учреждение Россошанского муниципального района "Управление муниципальными закупками"</t>
  </si>
  <si>
    <t>Директор Кошелева Ю.М.</t>
  </si>
  <si>
    <t>Муниципальное казённое учреждение Россошанского муниципального района "Служба технического обеспечения"</t>
  </si>
  <si>
    <t>Директор Силаков В.А.</t>
  </si>
  <si>
    <t xml:space="preserve">ПОДПРОГРАММА 5    </t>
  </si>
  <si>
    <t>Муниципальное казённое учреждение Россошанского муниципального района "Центр Территориального развития"</t>
  </si>
  <si>
    <t>Директор Сайков С.Н.</t>
  </si>
  <si>
    <t xml:space="preserve">Основное мероприятие: 6.2 </t>
  </si>
  <si>
    <t>Основное мероприятие: 6.4</t>
  </si>
  <si>
    <t>Начальник отдела Сергиенко И.В.</t>
  </si>
  <si>
    <t xml:space="preserve">Отдел бухгалтерского учета и отчетности </t>
  </si>
  <si>
    <t>Начальник отдела Хоркина С.С.</t>
  </si>
  <si>
    <t>Шерстобитов Е.В.</t>
  </si>
  <si>
    <t>Начальник отдела Хорешко С.А.</t>
  </si>
  <si>
    <t xml:space="preserve">Муниципальное управление и гражданское общество </t>
  </si>
  <si>
    <t>Обеспечение общественной безопасности и противодействие преступности</t>
  </si>
  <si>
    <t>Основное  мероприятие 2.1.</t>
  </si>
  <si>
    <t>Основное  мероприятие 2.2.</t>
  </si>
  <si>
    <t>Основное  мероприятие 2.3.</t>
  </si>
  <si>
    <t>Основное  мероприятие 3.1.</t>
  </si>
  <si>
    <t>Основное  мероприятие 3.2.</t>
  </si>
  <si>
    <t>Основное  мероприятие 3.3.</t>
  </si>
  <si>
    <t>"Развитие библиотечного дела"</t>
  </si>
  <si>
    <t>Государственная поддержка отрасли культуры за счет средств резервного фонда Российской Федерации</t>
  </si>
  <si>
    <t>"Образование"</t>
  </si>
  <si>
    <t>Финансовое обеспечение деятельности отдела культуры администрации Россошанского муниципального района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</si>
  <si>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организаций.</t>
  </si>
  <si>
    <t>Содействие сохранению и развитию муниципальных учреждений кукльтуры</t>
  </si>
  <si>
    <t>«Финансовое обеспечение деятельности МКУ «Централизованная бухгалтерия учреждений культуры и административно-хозяйственной деятельности»</t>
  </si>
  <si>
    <t>Финансовое обеспечение деятельности МКУ ЦБУКиАХД</t>
  </si>
  <si>
    <t>Финансовое обеспечение деятельности МКУ «Молодежный центр»</t>
  </si>
  <si>
    <t>Основное мероприятие 5.3.</t>
  </si>
  <si>
    <t>Основное мероприятие 5.4.</t>
  </si>
  <si>
    <t xml:space="preserve"> "Экономическое развитие"</t>
  </si>
  <si>
    <t xml:space="preserve"> Формирование благоприятной инвестиционной среды</t>
  </si>
  <si>
    <t xml:space="preserve"> Повышение инвестиционной привлекательности</t>
  </si>
  <si>
    <t xml:space="preserve"> Защита прав потребителей</t>
  </si>
  <si>
    <t xml:space="preserve">"Развитие сельского хозяйства и инфраструктуры агропродовольственного рынка"  </t>
  </si>
  <si>
    <t xml:space="preserve">Обеспечение деятельности муниципального казенного учреждения «Центр поддержки агропромышленного комплекса» Россошанского муниципального района </t>
  </si>
  <si>
    <t xml:space="preserve"> Эпидемиологические и эпизоотологические мероприятия по дезинсекционным и акарицидным обработкам</t>
  </si>
  <si>
    <t xml:space="preserve">Основное  мероприятие 2.1 </t>
  </si>
  <si>
    <t xml:space="preserve">Основное  мероприятие 9.1 </t>
  </si>
  <si>
    <t>Основное  мероприятие 10.2</t>
  </si>
  <si>
    <t xml:space="preserve">Основное  мероприятие 11.1 </t>
  </si>
  <si>
    <t xml:space="preserve">Энергосбережение и повышение энергетической эффективности </t>
  </si>
  <si>
    <t>Основное меропрмятие 1.1</t>
  </si>
  <si>
    <t xml:space="preserve">Управление муниципальным имуществом </t>
  </si>
  <si>
    <t>Совершенствование системы управления в сфере имущественно-земельных отношений Россошанского муниципального района</t>
  </si>
  <si>
    <t>о достижении значений показателей (индикаторов) реализации муниципальных программ Россошанского муниципального района Воронежской области</t>
  </si>
  <si>
    <t>"Обеспечение доступным и комфортным жильём
населения Россошанского муниципального района"</t>
  </si>
  <si>
    <t xml:space="preserve"> «Обеспечение деятельности МКУ "Центр поддержки АПК" Россошанского муниципального района» </t>
  </si>
  <si>
    <t>ПОДПРОГРАММА 3.</t>
  </si>
  <si>
    <t xml:space="preserve">ПОДПРОГРАММА 4. </t>
  </si>
  <si>
    <t xml:space="preserve">ПОДПРОГРАММА 6. </t>
  </si>
  <si>
    <t>Доля спортсменов-разрядников, имеющих разряды (от I юношеского  разряда до спортивного звания «Мастер спорта»), в общем количестве спортсменов-разрядников в спортивной школе</t>
  </si>
  <si>
    <t>Доля спортсменов-разрядников в общем количестве лиц, занимающихся в спортивной школе</t>
  </si>
  <si>
    <t xml:space="preserve">по состоянию на 01.01.2023 года </t>
  </si>
  <si>
    <t>Отдел образования и молодежной политики администрации Россошанского муниципального района,и.о.руководителя отдела образования и молодежной политики И.С.Домнич</t>
  </si>
  <si>
    <t>92407010210378400600</t>
  </si>
  <si>
    <t>92407020220478940600</t>
  </si>
  <si>
    <t>92407020220978400200</t>
  </si>
  <si>
    <t xml:space="preserve">Основное мероприятие 2.12. </t>
  </si>
  <si>
    <t>Региональный проект " 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</si>
  <si>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</si>
  <si>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9240709022ЕВ5179F100</t>
  </si>
  <si>
    <t>9240709022ЕВ5179F600</t>
  </si>
  <si>
    <t>Мероприятия на укрепление материально-технической базы муниципальных стационарных организаций отдыха детей и их оздоровления с круглосуточным пребыванием.</t>
  </si>
  <si>
    <t xml:space="preserve">Основное мероприятие 4.7. </t>
  </si>
  <si>
    <t>924070702407S9230200</t>
  </si>
  <si>
    <t>Создание условий для роста благосостояния граждан, получателей мер социальной поддержки.                            Достижение плановых значений показателей муниципальной программы на 2022 год</t>
  </si>
  <si>
    <t>92710010310180470300</t>
  </si>
  <si>
    <t>91410030310280520300</t>
  </si>
  <si>
    <t>92710060320180780600</t>
  </si>
  <si>
    <t>Достижение плановых значений показателей муниципальной подпрограммы на 2022 год</t>
  </si>
  <si>
    <t>Поддержка и развитие социально  ориентированных некоммерческих организаций, создание условий для реализации проектов</t>
  </si>
  <si>
    <t xml:space="preserve"> 927100603201S8890600</t>
  </si>
  <si>
    <t xml:space="preserve"> Увеличение количества семей обеспеченных, жильем с помощью предоставления муниципальной поддержки.                             Количество молодых семей, которым выданы свидетельства, ед. (6)
Количество молодых семей, улучшившие жилищные условия, ед. (6)</t>
  </si>
  <si>
    <t>за 2022 год</t>
  </si>
  <si>
    <t>%</t>
  </si>
  <si>
    <t>тыс.руб.</t>
  </si>
  <si>
    <t>кол-во</t>
  </si>
  <si>
    <t>чел.</t>
  </si>
  <si>
    <t>ед.</t>
  </si>
  <si>
    <t>Основное мероприятие 4.7.</t>
  </si>
  <si>
    <t>«Мероприятия на укрепление материально-технической базы муниципальных стационарных организаций отдыха детей и их оздоровление с круглосуточным пребыванием»</t>
  </si>
  <si>
    <t>4.7.1 «Численность оздоровленных детей»</t>
  </si>
  <si>
    <t>семей</t>
  </si>
  <si>
    <t>кв.м</t>
  </si>
  <si>
    <t>рублей</t>
  </si>
  <si>
    <t>человек</t>
  </si>
  <si>
    <t xml:space="preserve"> единиц</t>
  </si>
  <si>
    <t>единиц</t>
  </si>
  <si>
    <t>Показатель 10.2.1 Ввод в действие локальных водопроводов на сельских территориях</t>
  </si>
  <si>
    <t>"Субсидирование муниципального унитарного предприятия Россошанского муниципального района «Теплосеть» в целях финансового обеспечения (возмещения) затрат в связи с выполнением работ, оказанием услуг "</t>
  </si>
  <si>
    <t>"Софинансирование расходов по реализации мероприятий по ремонту объектов теплоэнергетического хозяйства"</t>
  </si>
  <si>
    <t>«Создание условий для обеспечения качественными жилищными услугами населения Россошанского муниципального района Воронежской области»</t>
  </si>
  <si>
    <t>"Организация системы раздельного накопления твердых коммунальных отходов"</t>
  </si>
  <si>
    <t xml:space="preserve">Показатель (индикатор) 4.1.1.Количество комплексно оборудованных мест накопления (контейнерных площадок) для раздельного накопления твердых коммунальных отходов </t>
  </si>
  <si>
    <t>"Приобретение коммунальной специализированной техники и оборудования"</t>
  </si>
  <si>
    <t>Показатель (индикатор) 4.3.1Количество приобретенной коммунальной специализированной техники и оборудования</t>
  </si>
  <si>
    <t>Обеспечение деятельности муниципального казённого учреждения «Центр бухгалтерского учета и отчетности» Россошанского муниципального района Воронежской области</t>
  </si>
  <si>
    <t xml:space="preserve">Факт или оценка </t>
  </si>
  <si>
    <t>Материально-техническое оснащение муниципальных общеобразовательных организаций</t>
  </si>
  <si>
    <t>Основное мероприятие 2.12</t>
  </si>
  <si>
    <t>Региональный проект "Патриотическое воспитание граждан Российской Федерации"</t>
  </si>
  <si>
    <t>Мероприятия на укрепление материально-технической базы муниципальных стационарных организаций отдыха детей и их оздоровления с круглосуточным пребыванием</t>
  </si>
  <si>
    <t>Обеспечение деятельности муниципальных учреждений, подведомственных отделу образования и молодёжной политики</t>
  </si>
  <si>
    <t>Финансовая поддержка социально ориентированных некоммерческих организаций путем предоставления субсидии из бюджета Россошанского муниципального района</t>
  </si>
  <si>
    <t>Основное мероприятие 3.5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</si>
  <si>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  зданий, строений и сооружений либо приобретение оборудования  в целях создания и (или) развития либо модернизации производства товаров (работ, услуг)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</si>
  <si>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</si>
  <si>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Предоставление субсидий на компенсацию части затрат субъектов малого и среднего предпринимательства, связанных с технологическим присоединением к объектам инженерной инфраструктуры (электрические сети, газоснабжение, водоснабжение, теплоснабжение, водоотведение)</t>
  </si>
  <si>
    <t>Основное  мероприятие 2.4</t>
  </si>
  <si>
    <t>Обеспечение торговым обслуживанием сельского населения, проживающего в отдаленных и малонаселенных пунктах Россошанского муниципального района</t>
  </si>
  <si>
    <t>Приобретение специализированного автотранспорта для торгового обслуживания сельского населения, проживающего в отдаленных и малонаселенных пунктах Россошанского муниципального района</t>
  </si>
  <si>
    <t>Мероприятие 2.4.1</t>
  </si>
  <si>
    <t>Основное  мероприятие 2.5</t>
  </si>
  <si>
    <t>Информационно-консультационная поддержка субъектов малого и среднего предпринимательства и самозанятых граждан, осуществляющих деятельность в районе</t>
  </si>
  <si>
    <t>Субсидирование муниципального унитарного предприятия Россошанского муниципального района "Теплосеть" в целях финансового обеспечения (возмещения) затрат в связи с выполнением работ, оказанием услуг</t>
  </si>
  <si>
    <t xml:space="preserve">Софинансирование расходов по реализации мероприятий по ремонту объектов теплоэнергетического хозяйства </t>
  </si>
  <si>
    <t>Создание условий для обеспечения качественными жилищными услугами населения Россошанского муниципального района Воронежской области</t>
  </si>
  <si>
    <t>Организация системы раздельного накопления твердых коммунальных отходов</t>
  </si>
  <si>
    <t>Приобретение коммунальной специализированной техники и оборудования</t>
  </si>
  <si>
    <t>Осуществление мероприятий по созданию условий по обеспечению роста доходов в соответствии с базовым сценарием социально-экономического развития  Россошанского района</t>
  </si>
  <si>
    <t xml:space="preserve">Осуществление мероприятий по созданию условий для развития межбюджетных отношений и повышению эффективности управления муниципальными </t>
  </si>
  <si>
    <t>Осуществление мероприятий на организацию проведения оплачиваемых общественных работ</t>
  </si>
  <si>
    <t>92701113910480540800</t>
  </si>
  <si>
    <t>92713013910527880700</t>
  </si>
  <si>
    <t>Предоставление иных межбюджетных трансфертов местным бюджетам из резервного фонда правительства Воронежской области (непредвиденное обеспечение непредвиденных расходов)</t>
  </si>
  <si>
    <t>Предоставление иных межбюджетных трансфертов местным бюджетам из резервного фонда правительства Воронежской области (проведение аварийно-восстановительных работ и иных мероприятий, связанных с предупреждением и ликвидаций последствий стихийных бедствий и других чрезвычайных ситуаций)Предоставление иных межбюджетных трансфертов местным бюджетам из резервного фонда правительства Воронежской области (проведение аварийно-восстановительных работ и иных мероприятий, связанных с предупреждением и ликвидаций последствий стихийных бедствий и других чрезвычайных ситуаций)</t>
  </si>
  <si>
    <t xml:space="preserve">Предоставление иных межбюджетных трансфертов местным бюджетам из зарезервированных средств, связанных с особенностями исполнения бюджета  </t>
  </si>
  <si>
    <t>мероприятие 2.3.8</t>
  </si>
  <si>
    <t xml:space="preserve">Приобретение служебного автотранспорта органами местного самоуправления поселений Воронежской области </t>
  </si>
  <si>
    <t>92714033920379180500</t>
  </si>
  <si>
    <t>92714033920688510500</t>
  </si>
  <si>
    <t>Достижение плановых значений показателей (индикаторов) подпрограммы на 2022 год</t>
  </si>
  <si>
    <t>91401045960170100100</t>
  </si>
  <si>
    <t>91401045960182010100</t>
  </si>
  <si>
    <t>9140104596018201000</t>
  </si>
  <si>
    <t>91401045960182010800</t>
  </si>
  <si>
    <t>Советник главы администрации по работе со СМИ, Качалина М.Б.</t>
  </si>
  <si>
    <t>91401135960520540200</t>
  </si>
  <si>
    <t>91401135960556940200</t>
  </si>
  <si>
    <t>91401135960580200200</t>
  </si>
  <si>
    <t>91401135960580200300</t>
  </si>
  <si>
    <t>91401135960580200800</t>
  </si>
  <si>
    <t>91410045960580200300</t>
  </si>
  <si>
    <t>91402045960680350200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</si>
  <si>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</si>
  <si>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полномочий по судебной реформе. Своевременная актуализация списков кандидатов в присяжные заседатели для эффективной работы суда</t>
  </si>
  <si>
    <t>914010559607512200200.</t>
  </si>
  <si>
    <t>Достижение плановых значений показателей (индикаторов)  подпрограммы на 2022 год</t>
  </si>
  <si>
    <t xml:space="preserve">   91401045960282020100</t>
  </si>
  <si>
    <t>9140113 5960380880200</t>
  </si>
  <si>
    <t>91401135960498050100</t>
  </si>
  <si>
    <t xml:space="preserve">Обеспечение деятельности муниципального казённого 
учреждения «Центр бухгалтерского учета и отчетности» Россошанского муниципального района Воронежской области
</t>
  </si>
  <si>
    <t xml:space="preserve">Осуществление финансирования расходов  муниципального казённого учреждения 
«Центр бухгалтерского учета и отчетности» Россошанского муниципального района Воронежской области, обеспечивающих его функционирование. Составление корректной сметы расходов. 
Эффективное проведение закупочных процедур в соответствии с законодательством.
Своевременная выплата заработной платы и оплата счетов на приобретение товаров, работ, услуг.
</t>
  </si>
  <si>
    <t>Муниципальное казённое учреждения «Центр бухгалтерского учета и отчетности» Россошанского муниципального района Воронежской области, Кириенко Е.Ю.</t>
  </si>
  <si>
    <t>91401135970100590100</t>
  </si>
  <si>
    <t>91401135970100590200</t>
  </si>
  <si>
    <t xml:space="preserve">Отдел программ и развития сельской территории администрации Россошанского муниципального района,
заместитель главы администрации – начальник  отдела
А.А. Доля
</t>
  </si>
  <si>
    <t>Достижение плановых значений показателей муниципальной программы  на 2022год.</t>
  </si>
  <si>
    <t>Мероприятия по экологическому контролю</t>
  </si>
  <si>
    <t>Мероприятия по экологическому образованию и просвещению населения</t>
  </si>
  <si>
    <t>Обеспечение экологической безопасности на территории муниципального района</t>
  </si>
  <si>
    <t>Воспитание экологического мышления, гражданской позиции подрастающего поколения</t>
  </si>
  <si>
    <t>Подано больше заявок, чем планировалось</t>
  </si>
  <si>
    <t>Достижение в 2022 году  плановых значений целевых показателей подпрограммы. Расширение качества библиотечных услуг в сфере культуры, оказываемых населению Россошанского муниципального района Воронежской области</t>
  </si>
  <si>
    <t>922080111101S8750200</t>
  </si>
  <si>
    <t>Модернизация библиотек в части комплектования книжных фондов библиотек, включая документные фонды общедоступных библиотек.</t>
  </si>
  <si>
    <t>Пополнение книжных фондов муниципальных библиотек новыми поступлениями. Финансирование комплектования документных фондов библиотек новыми поступлениями.Повышение охвата населения библиотечным обслуживанием.</t>
  </si>
  <si>
    <t>927080111302L4660500</t>
  </si>
  <si>
    <t>Основное мероприятие  3.3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</si>
  <si>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</si>
  <si>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Отдел культуры администрации Россошанского муниципального района, руководитель отдела Гозенко Т.В.</t>
  </si>
  <si>
    <t>92708011130370100500</t>
  </si>
  <si>
    <t>Основное мероприятие  3.5</t>
  </si>
  <si>
    <t>Организация официального опубликования нормативных-правовых актов администрации Россошанского муниципального района. Доведение социально-значимой информации (нормативных-правовых актов) до максимального количества жителей.</t>
  </si>
  <si>
    <t>92201131130580880200</t>
  </si>
  <si>
    <t xml:space="preserve">Достижение в 2022 году  плановых значений целевых показателей подпрограммы. Повышение качества планирования и контроля достижения целей, решения задач и результатов деятельности;
</t>
  </si>
  <si>
    <t xml:space="preserve">Достижение в 2022 году  плановых значений целевых показателей подпрограммы. Соблюдение установленных законодательством требований о составе отчетности.            Обеспечение исполнения расходных обязательств МКУ И АХД
</t>
  </si>
  <si>
    <t>92208011150170100100</t>
  </si>
  <si>
    <t>92208011150170100200</t>
  </si>
  <si>
    <t>927110213104S8790500</t>
  </si>
  <si>
    <t>Достижение плановых значений показателей подпрограммы на 2022 год</t>
  </si>
  <si>
    <t>Муниципальное казенное учреждение МКУ «Россошанская СШ», директор Пономарев Д.В.</t>
  </si>
  <si>
    <t>914110313401S8170200</t>
  </si>
  <si>
    <t>914110213401S8790100</t>
  </si>
  <si>
    <t xml:space="preserve">                91411021340100590800</t>
  </si>
  <si>
    <t xml:space="preserve"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</t>
  </si>
  <si>
    <t>91404121520188660800.</t>
  </si>
  <si>
    <t>Основное мероприятие                 2.4</t>
  </si>
  <si>
    <t>мероприятие 2.4.1</t>
  </si>
  <si>
    <t>Улучшения торгового обслуживания населения Россошанского муниципального района, проживающего в сельской местности</t>
  </si>
  <si>
    <t>Повышение качества жизни населения, проживающего в отдаленных и малонаселенных пунктах Россошанского муниципального района, за счет гарантированного обеспечения товарами и услугами повседневного спроса.</t>
  </si>
  <si>
    <t xml:space="preserve"> 914041215204S8340200.</t>
  </si>
  <si>
    <t>914041215204S8340200.</t>
  </si>
  <si>
    <t>Достижение плановых значений показателей муниципальной программы на 2022 год</t>
  </si>
  <si>
    <t>Рост количества консультаций  сельхозтоваропроизводителей всех форм собственности в сфере растениеводства, животноводства, экономики и бухгалтерского учета, юриспруденции 3316 (ед.)</t>
  </si>
  <si>
    <t>Проведение конкурсов, выставок, семинаров и прочих научно-практических мероприятий (20 ед.)</t>
  </si>
  <si>
    <t>Достижнение плановых значений показателей  подпрограммы на 2022 год.</t>
  </si>
  <si>
    <t xml:space="preserve">Обеспечение  мероприятий  по дезинсекции и дератизации территорий лагерей  различных  типов </t>
  </si>
  <si>
    <t>Доля проведенных мероприятий по обеспечению эпизоотического, ветеринарного и санитарного благополучия, в общем числе этих мероприятий (50,6%)</t>
  </si>
  <si>
    <t>Количество награждаемых предприятий (9 ед.);                       Количество награждаемых работников (67 человек).</t>
  </si>
  <si>
    <t>Увеличение возможностей по финансированию энергосберегающих мероприятий и разработки энергетической политики в сфере уличного освещения поселений. Снижение финансовой нагрузки на бюджеты  поселений в сфере уличного освещения</t>
  </si>
  <si>
    <t>92705033010278670500</t>
  </si>
  <si>
    <t>927050230102S8140500</t>
  </si>
  <si>
    <t xml:space="preserve">Субсидирование муниципального унитарного предприятия Россошанского муниципального района «Теплосеть» в целях финансового обеспечения (возмещения) затрат в связи с выполнением работ, оказанием услуг </t>
  </si>
  <si>
    <t>914050230103S9120800</t>
  </si>
  <si>
    <t>927050230104S9120500</t>
  </si>
  <si>
    <t xml:space="preserve"> 91404093020281290200</t>
  </si>
  <si>
    <t>Удовлетворение спроса и доступности транспортных услуг.                       Предоставление субсидий ООО «Прометей-2» на возмещение части затрат в связи с оказанием услуг по перевозке пассажиров и багажа общественным транспортом по маршрутам регулярных перевозок по регулируемым тарифам</t>
  </si>
  <si>
    <t>91404083020381300800</t>
  </si>
  <si>
    <t>914040830203S9260200</t>
  </si>
  <si>
    <t>Отдел по финансам администрации Россошанского муниципального района, руководитель отдела - Гольев А.И</t>
  </si>
  <si>
    <t>Организация системы раздельного накопления твердых коммунальных  отходов</t>
  </si>
  <si>
    <t xml:space="preserve">Улучшение качества услуг водоснабжения и водоотведения в сфере жилищно-коммунального хозяйства                                 Развитие и модернизация систем водоснабжения и водоотведения населенных пунктов </t>
  </si>
  <si>
    <t xml:space="preserve"> 927050530301S8100500</t>
  </si>
  <si>
    <t xml:space="preserve">Достижение плановых значений показателей подпрограммы </t>
  </si>
  <si>
    <t>927050230401S8000500</t>
  </si>
  <si>
    <t>914050230403S8620200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</si>
  <si>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</si>
  <si>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(Расходы на выплаты персоналу в целях обеспечения  выполнения функций государственными органами, казенными учреждениями, органами управления государственными внебюджетными фондами)</t>
  </si>
  <si>
    <t xml:space="preserve">Расходы на обеспечение деятельности (оказание услуг) муниципальных учреждений (Закупка товаров, работ и  услуг для обеспечения государственных (муниципальных нужд)
</t>
  </si>
  <si>
    <t>Региональный проект «Патриотическое воспитание граждан Российской Федерации»</t>
  </si>
  <si>
    <t xml:space="preserve">2.12.1 «Доля детей, вовлеченных в мероприятия примерного календарного плана воспитательной работы» </t>
  </si>
  <si>
    <t>Основное мероприятие  3.2.</t>
  </si>
  <si>
    <t>Основное мероприятие  4.5.</t>
  </si>
  <si>
    <t>Увеличена численность получателей мер социальной поддержки (муниципальные служащие получающие доплату к пенсии и гарждане, имеющие звание "Почетный гражданин Россошанского муниципального района" и награжденных почётным знаком "За заслуги перед Россошанским муниципальным районом")</t>
  </si>
  <si>
    <t>В 2022 году финансовая поддержка оказана 5 социально-ориентиронным некоммерческим организациям</t>
  </si>
  <si>
    <t>Доля социально-ориентированных некоммерческих организаций, получивших поддержку в их общем количестве</t>
  </si>
  <si>
    <t xml:space="preserve"> Количество социально ориентированных некоммерческих организаций, которым оказана финансовая поддержка</t>
  </si>
  <si>
    <t>Показатель 1.2.2. Количество посещений организаций культуры по отношению к уровню 2017 года (в части посещений библиотек)</t>
  </si>
  <si>
    <t>Исполняющий обязанности руководителя, Домнич И.С.</t>
  </si>
  <si>
    <t>"Мероприятия на укрепление материально-технической базы муниципальных стационарных организаций отдыха детей и их оздоровления с круглосуточным пребыванием"</t>
  </si>
  <si>
    <t xml:space="preserve">Увеличение уровня заработной платы </t>
  </si>
  <si>
    <t>Показатель зависит от фактического числа обратившихся заявителей за получением сертификата</t>
  </si>
  <si>
    <t xml:space="preserve">Показатель рассчитывается из расчета фактически обратившихся заявителей за оформлением опеки. </t>
  </si>
  <si>
    <t>Повышение заработной платы</t>
  </si>
  <si>
    <t>Участие россошанских спортсменов в районных, областных и Всероссийских мероприятиях</t>
  </si>
  <si>
    <t>Рост связан с модернизацией АО "Минудобрения", вложением инвестиций промышленными и сельскохозяйственными предприятиями, снижением численности населения района</t>
  </si>
  <si>
    <t>Рост связан со стабильной работой предприятий</t>
  </si>
  <si>
    <t>Рост связан со значительным повышением заработной платы на промышленных предприятиях района, сельском хозяйстве</t>
  </si>
  <si>
    <t>Рост оборота обусловлен увеличением количества торрговых мест и ростом цен</t>
  </si>
  <si>
    <t>Перевыполнение плана связано со стабильной работой предприятий, вложением инвестиций в развитие на промышленных предприятиях, сельском хозяйстве</t>
  </si>
  <si>
    <t>В связи с созданием рабочих мест в ООО"Дельта-пак", МУП "Коммунальник", ООО "Лабиринт"</t>
  </si>
  <si>
    <t>Количество вновь созданных рабочих мест зависит от количества субъектов получивших государственную поддержку</t>
  </si>
  <si>
    <t>Увеличение произошло за счет выданных мер поддержки и создания новых рабочих мест</t>
  </si>
  <si>
    <t>На увеличение оборота ярморочной торговли повлияло увеличение покупательской способности</t>
  </si>
  <si>
    <t>Увеличение покупательской способности за счет граждан ЛНР, ДНР, военнослужащих</t>
  </si>
  <si>
    <t>2.1. Созданных новых рабочих мест к уровню 2020 года</t>
  </si>
  <si>
    <t>2.2. Число субъектов малого и среднего предпринимательства в расчёте на 10 тыс. человек населения</t>
  </si>
  <si>
    <t>2.3. Доля среднесписочной численности работников (без внешних совместителей) малых и средних предприятий в среднесписочной численности  работников (без внешних совместителей) всех предприятий</t>
  </si>
  <si>
    <t>2.4. Численность занятых в сфере малого и среднего предпринимательства, включая индивидуальных предпринимателей</t>
  </si>
  <si>
    <t>2.5. Оборот ярмарочной торговли</t>
  </si>
  <si>
    <t>2.6. Рост оборота розничной торговли на ярмарках</t>
  </si>
  <si>
    <t>2.1.1. Количество субъектов малого и среднего предпринимательства, получивших государственную поддержку</t>
  </si>
  <si>
    <t xml:space="preserve">2.1.2. 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государственную поддержку </t>
  </si>
  <si>
    <t>2.4.1. Доля сельского населения отдаленных и малонаселенных пунктов Россошанского муниципального района</t>
  </si>
  <si>
    <t>2.4.2. Количество жителей отдаленных населенных пунктов обеспеченных регулярным (2 и более раза в неделю) торговым обслуживанием посредством выездной торговли</t>
  </si>
  <si>
    <t>Рост данного показателя обусловлен увеличением производства объемов продукции растениводства</t>
  </si>
  <si>
    <t>Уменьшение показателя произошло в результате снижения производства мяса и молока в КФХ</t>
  </si>
  <si>
    <t>Ведется работа с СХТП района по увеличению данного показателя, поэтому наблюдается рост заработной платы в отрасли сельского хозяйства</t>
  </si>
  <si>
    <t>В 2022 году увеличилось количество видов субсидий, предоставляемых СХТП района, а также был увеличен объем финансирования государственной поддержки</t>
  </si>
  <si>
    <t>Детский лагерь "Березка" в 2022 г. сократил время работы (уменьшилось количество потоков детей), поэтому мероприятие не проводилось в полном объеме</t>
  </si>
  <si>
    <t>В 2022 году сложилась высокая урожайность данной культуры</t>
  </si>
  <si>
    <t>Рост показателя связан с ростом в 2022 г. цен на молоко на 20 %</t>
  </si>
  <si>
    <t>В настоящее время снижается объемы производства сыров и сырных продуктов из-за низкого спроса на данную продукцию</t>
  </si>
  <si>
    <t>В 2022 году был увеличен объем производства масла сливочного, так как данный вид продукции востребован среди покупателей</t>
  </si>
  <si>
    <t xml:space="preserve">Несмотря на уменьшение поголовья коров (46 голов), увеличилась их продуктивность на 6 % в крупных хозяйствах </t>
  </si>
  <si>
    <t>В СХП района в прошедшем году надои молока достигли наивысшего значения - 7274 кг на 1 голову</t>
  </si>
  <si>
    <t>Увеличение показателя наблюдается в связи с приростом поголовья овец в КФХ: ИП Глава КФХ Кочергин Ю.П. и ИП Глава КФХ Босова В.Н.</t>
  </si>
  <si>
    <t>Увеличение поголовья помесного скота в районе осуществляется КФХ, администрация РМР активно оказывает государственную поддержку в виде грантов и субсидий для развития данного направления</t>
  </si>
  <si>
    <t>В связи со сложившимися погодными условиями СХТП района стали больше применять биологических средств защиты</t>
  </si>
  <si>
    <t>Показатель 6.3.2. Прирост объема сельскохозяйственной продукции, реализованной в отчетном году сельскохозяйственными потребительскими кооперативами, получившими грантовую поддержку, по отношению к предыдущему году.</t>
  </si>
  <si>
    <t>стратегия</t>
  </si>
  <si>
    <t>региональные</t>
  </si>
  <si>
    <t xml:space="preserve">Увеличение количества площадок обусловлено снижением стоимости работ при актуализации сметных расчетов. </t>
  </si>
  <si>
    <t>Отклонеие в связи с посту-плением сумм выкупа зем. участков, не запланированных к выкупу</t>
  </si>
  <si>
    <t>Отклонение в связи с сокращением числа граждан, изъявивших желание на получение земельных участков для строительства</t>
  </si>
  <si>
    <t>Подготовлено и зарегистрировано больше муниципальных правовых актов, чем планировалось</t>
  </si>
  <si>
    <t>Качественное улучшение обработки поступивших материалов, улучшение взаимодействия с органами и учреждениями по профилактике правонарушений</t>
  </si>
  <si>
    <t>Средства освоены в пределах финансирования</t>
  </si>
  <si>
    <r>
      <t xml:space="preserve">ПОДПРОГРАММА </t>
    </r>
    <r>
      <rPr>
        <b/>
        <sz val="9"/>
        <rFont val="Times New Roman"/>
        <family val="1"/>
        <charset val="204"/>
      </rPr>
      <t>1</t>
    </r>
  </si>
  <si>
    <r>
      <t xml:space="preserve">ПОДПРОГРАММА </t>
    </r>
    <r>
      <rPr>
        <b/>
        <sz val="9"/>
        <rFont val="Times New Roman"/>
        <family val="1"/>
        <charset val="204"/>
      </rPr>
      <t>2</t>
    </r>
  </si>
  <si>
    <r>
      <t xml:space="preserve">ПОДПРОГРАММА </t>
    </r>
    <r>
      <rPr>
        <b/>
        <sz val="9"/>
        <rFont val="Times New Roman"/>
        <family val="1"/>
        <charset val="204"/>
      </rPr>
      <t>3</t>
    </r>
  </si>
  <si>
    <r>
      <t xml:space="preserve">ПОДПРОГРАММА </t>
    </r>
    <r>
      <rPr>
        <b/>
        <sz val="9"/>
        <rFont val="Times New Roman"/>
        <family val="1"/>
        <charset val="204"/>
      </rPr>
      <t>4</t>
    </r>
  </si>
  <si>
    <r>
      <t xml:space="preserve">ПОДПРОГРАММА </t>
    </r>
    <r>
      <rPr>
        <b/>
        <sz val="9"/>
        <rFont val="Times New Roman"/>
        <family val="1"/>
        <charset val="204"/>
      </rPr>
      <t>5</t>
    </r>
  </si>
  <si>
    <r>
      <rPr>
        <u/>
        <sz val="9"/>
        <rFont val="Times New Roman"/>
        <family val="1"/>
        <charset val="204"/>
      </rPr>
      <t>Ожидаемый результат:</t>
    </r>
    <r>
      <rPr>
        <sz val="9"/>
        <rFont val="Times New Roman"/>
        <family val="1"/>
        <charset val="204"/>
      </rPr>
      <t xml:space="preserve">     1.3.1. Уменьшение размера кредиторской задолженности предприятия. 1.3.2. Осуществление реализации работ по ремонту объектов теплоэнергетического хозяйства.                   </t>
    </r>
    <r>
      <rPr>
        <u/>
        <sz val="9"/>
        <rFont val="Times New Roman"/>
        <family val="1"/>
        <charset val="204"/>
      </rPr>
      <t xml:space="preserve">Содержание  мероприятия: </t>
    </r>
    <r>
      <rPr>
        <sz val="9"/>
        <rFont val="Times New Roman"/>
        <family val="1"/>
        <charset val="204"/>
      </rPr>
      <t xml:space="preserve"> 1.3.1.Субсидии юридическим лицам. Снижение финансовых издержек муниципального унитарного предприятия в связи с выполнением работ, оказанием коммунальных услуг.  1.3.2. Субсидии на софинансирование расходов по реализации мероприятий по ремонту объектов теплоэнергетического хозяйства</t>
    </r>
  </si>
  <si>
    <r>
      <rPr>
        <u/>
        <sz val="9"/>
        <rFont val="Times New Roman"/>
        <family val="1"/>
        <charset val="204"/>
      </rPr>
      <t xml:space="preserve">Ожидаемый результат: </t>
    </r>
    <r>
      <rPr>
        <sz val="9"/>
        <rFont val="Times New Roman"/>
        <family val="1"/>
        <charset val="204"/>
      </rPr>
      <t xml:space="preserve">Осуществление  реализации  работ  по ремонту  объектов теплоэнергетического хозяйства муниципальных образований к началу и прохождению отопительного периода в рамках основного мероприятия             </t>
    </r>
    <r>
      <rPr>
        <u/>
        <sz val="9"/>
        <rFont val="Times New Roman"/>
        <family val="1"/>
        <charset val="204"/>
      </rPr>
      <t xml:space="preserve">Содержание мероприятия: </t>
    </r>
    <r>
      <rPr>
        <sz val="9"/>
        <rFont val="Times New Roman"/>
        <family val="1"/>
        <charset val="204"/>
      </rPr>
      <t>Обеспечение исполнения  расходных обязательств при реализации работ по ремонту объектов теплоэнергетического хозяйства, находящихся в муниципальной собственности</t>
    </r>
  </si>
  <si>
    <r>
      <rPr>
        <u/>
        <sz val="10"/>
        <rFont val="Times New Roman"/>
        <family val="1"/>
        <charset val="204"/>
      </rPr>
      <t xml:space="preserve">Ожидаемый результат: </t>
    </r>
    <r>
      <rPr>
        <sz val="10"/>
        <rFont val="Times New Roman"/>
        <family val="1"/>
        <charset val="204"/>
      </rPr>
      <t xml:space="preserve">Формирование высокой экологической культуры населения                              </t>
    </r>
    <r>
      <rPr>
        <u/>
        <sz val="10"/>
        <rFont val="Times New Roman"/>
        <family val="1"/>
        <charset val="204"/>
      </rPr>
      <t>Содержание мероприятия:</t>
    </r>
    <r>
      <rPr>
        <sz val="10"/>
        <rFont val="Times New Roman"/>
        <family val="1"/>
        <charset val="204"/>
      </rPr>
      <t xml:space="preserve"> Реализация мероприятий по осуществлению раздельного накопления твердых коммунальных отходов</t>
    </r>
  </si>
  <si>
    <r>
      <rPr>
        <u/>
        <sz val="10"/>
        <rFont val="Times New Roman"/>
        <family val="1"/>
        <charset val="204"/>
      </rPr>
      <t xml:space="preserve">Ожидаемый результат: </t>
    </r>
    <r>
      <rPr>
        <sz val="10"/>
        <rFont val="Times New Roman"/>
        <family val="1"/>
        <charset val="204"/>
      </rPr>
      <t xml:space="preserve">Обновление парка машин коммунальной специализированной техникой и оборудованием для нужд жилищно-коммунального хозяйства                     </t>
    </r>
    <r>
      <rPr>
        <u/>
        <sz val="10"/>
        <rFont val="Times New Roman"/>
        <family val="1"/>
        <charset val="204"/>
      </rPr>
      <t xml:space="preserve">Содержание мероприятия: </t>
    </r>
    <r>
      <rPr>
        <sz val="10"/>
        <rFont val="Times New Roman"/>
        <family val="1"/>
        <charset val="204"/>
      </rPr>
      <t>Реализация мероприятий по приобретению коммунальной специализированной техники и оборудования</t>
    </r>
  </si>
  <si>
    <t xml:space="preserve">Мероприятие 9.1.1 </t>
  </si>
  <si>
    <t>Мероприятие 1.4.2</t>
  </si>
  <si>
    <t>Мероприятие 1.5.2</t>
  </si>
  <si>
    <t>Мероприятие 2.3.5</t>
  </si>
  <si>
    <t>Мероприятие 2.3.6</t>
  </si>
  <si>
    <t>Мероприятие 2.3.8</t>
  </si>
  <si>
    <t>Мероприятие 4.1.3</t>
  </si>
  <si>
    <t xml:space="preserve">Информация
о расходах федерального, областного, местного бюджетов и внебюджетных источников на реализацию целей муниципальной программы Россошанского муниципального района  по состоянию на 01.01.2023 года
</t>
  </si>
  <si>
    <t xml:space="preserve">Исполняющий обязанности руководителя, Домнич И.С. Специалист по учебно-воспитательной работе- Авраменко А.А.                                       Директор МКОО ДО СЮТ
 г. Россоши -Даншин С.И.
</t>
  </si>
  <si>
    <t>Начальник ОГИБДД -Паненко Д.П.;
Исполняющий обязанности руководителя, Домнич И.С.</t>
  </si>
  <si>
    <t xml:space="preserve">Начальник ОГИБДД -Паненко Д.П.;
Исполняющий обязанности руководителя, Домнич И.С.
</t>
  </si>
  <si>
    <t>Главаный инспектор отдела образования и молодёжной политики - Бурлакина Е.В. Директор МКУ «Молодежный центр»-Ярославкин В.Б. Директор МКОО ДО ДДЮ -Псалом И.В</t>
  </si>
  <si>
    <t xml:space="preserve">Главаный инспектор отдела образования и молодёжной политики - Бурлакина Е.В. Директор МКУ «Молодежный центр» - Ярославкин В.Б. </t>
  </si>
  <si>
    <t>Главаный инспектор отдела образования и молодёжной политики - Бурлакина Е.В. Директор МКУ «Молодежный центр»-Ярославкин В.Б.</t>
  </si>
  <si>
    <t>Главаный инспектор отдела образования и молодёжной политики - Бурлакина Е.В. Директор МКУ «Молодежный центр» - Ярославкин В.Б.</t>
  </si>
  <si>
    <t>Муниципальная программа Россошанского муниципального района "Развитие сельского хозяйства и инфраструктуры агропродовольственного рынка"</t>
  </si>
  <si>
    <t>Исполняющая обязанности руководителя отдела, Домнич И.С.</t>
  </si>
  <si>
    <t>Стимулирование перехода граждан на производство продукции альтернативных видов животных в личных подсобных хозяйствах в рамках реализации мероприятий по предотвращению заноса и распространения вируса африканской чумы свиней (АЧС) на территории Воронежской области</t>
  </si>
  <si>
    <t xml:space="preserve">Реализация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Правительства Российской </t>
  </si>
  <si>
    <t xml:space="preserve">Администрация Россошанского муниципального района (отдел муниципального хозяйства, строительства и транспорта, начальник отдела - И.В. Сергиенко) </t>
  </si>
  <si>
    <t xml:space="preserve">Администрация Россошанского муниципального района (отдел по финансам, начальник отдела - А.И. Гольев) </t>
  </si>
  <si>
    <t xml:space="preserve">Администрация Россошанского муниципального района (отдел бухгалтерского учета и отчетности, начальник отдела - С.С. Хоркина) </t>
  </si>
  <si>
    <t xml:space="preserve"> МКУ "Молодежный центр" (директор - В. Б. Ярославкин)</t>
  </si>
  <si>
    <t>МКУ СОК "Ледовый дворец "Россошь" (директор - С.А. Таранов)</t>
  </si>
  <si>
    <t>Поселения Россошанского муниципального района</t>
  </si>
  <si>
    <t>Администрация Россошанского муниципального района (отдел по финансам, начальник отдела - А.И. Гольев)</t>
  </si>
  <si>
    <t xml:space="preserve">Субсидирование муниципальному унитарному предприятию Россошанского муниципального  района «Теплосеть»  в целях финансового обеспечения (возмещения) затрат в связи с выполнением работ, оказанием услуг </t>
  </si>
  <si>
    <t>Софинансирование расходов по реализации мероприятий по ремонту теплоэнергетического хозяйства</t>
  </si>
  <si>
    <t xml:space="preserve"> Капитальный ремонт и ремонт  автомобильных дорог общего пользования местного значения</t>
  </si>
  <si>
    <t>Развитие системы водоснабжения и водоотведения Россошанского муниципального района Воронежской области</t>
  </si>
  <si>
    <t>Строительство и реконструкция водоснабжения и водоотведения в Россошанском муниципальном районе Воронежской области</t>
  </si>
  <si>
    <t xml:space="preserve"> МКУ "Молодежный центр" </t>
  </si>
  <si>
    <t xml:space="preserve">МКУ СОК "Ледовый дворец "Россошь" </t>
  </si>
  <si>
    <t>Совершенствование системя управления в сфере имущественно-земельных отношений Россошанского муниципального района"</t>
  </si>
  <si>
    <t xml:space="preserve">Основное мероприятие </t>
  </si>
  <si>
    <t>Мероприятие 1.1</t>
  </si>
  <si>
    <t>Мероприятие 1.2</t>
  </si>
  <si>
    <t>Мероприятие 1.3</t>
  </si>
  <si>
    <t xml:space="preserve">Обеспечение приватизации объектов муниципальной собственности Россошанского муниципального района
</t>
  </si>
  <si>
    <t>Основное мероприятие</t>
  </si>
  <si>
    <t>Выполнение других расходных обязательств подпрограммы</t>
  </si>
  <si>
    <t>Обеспечение реализации муниципальной  программы Россошанского муниципального района "Управление муниципальным имуществом"</t>
  </si>
  <si>
    <t>Мероприятие 2.1</t>
  </si>
  <si>
    <t>Расходы на обеспечение функций органов местного самоуправления  (Расходы на выплаты персоналу в целях обеспечения выполнения функций государственными (муниципальными органами), казенными учреждениями, органами управления государственными внебюджетными фондами)</t>
  </si>
  <si>
    <t>Мероприятие 2.2</t>
  </si>
  <si>
    <t>Мероприятие 2.3</t>
  </si>
  <si>
    <t>Расходы на обеспечение функций органов местного самоуправления (Социальное обеспечение и иные выплаты населению)</t>
  </si>
  <si>
    <t>Мероприятие 2.4</t>
  </si>
  <si>
    <t>Расходы на обеспечение функций органов местного самоуправления (Иные бюджетные ассигнования)</t>
  </si>
  <si>
    <t>Обеспечение деятельности МКУ "Служба по администрированию платежей и ведению реестра"</t>
  </si>
  <si>
    <t>Расходы на обеспечение деятельности МКУ "Служба по администрированию платежей и ведению реестра"</t>
  </si>
  <si>
    <t>Мероприятие 3.1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</si>
  <si>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</si>
  <si>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Мероприятие 3.2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</si>
  <si>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</si>
  <si>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Мероприятие 3.3</t>
  </si>
  <si>
    <t>Мероприятие 3.4</t>
  </si>
  <si>
    <t>Расходы на обеспечение деятельности (оказание услуг) муниципальных учреждений (Иные бюджетные ассигнования)</t>
  </si>
  <si>
    <t>Отдел по управлению муниципальным имуществом, земельным ресурсам и землеустройству МКУ "Служба оп администрированию платежей и ведению реестра"</t>
  </si>
  <si>
    <t>заместитель руководителя-начальник бюджетного отдела Степаненко А.Д., начальник отдела учета и отчетности  Киселева Н.В., главный консультант Сулейманова И.А., начальник сектора казначейского исполнения Афиногентова Л.Н., ведущий инспектор Малышева Т.В.</t>
  </si>
  <si>
    <t>Качалина М.Б.</t>
  </si>
  <si>
    <t xml:space="preserve">Отдел организационной работы и делопроизводства администрации Россошанского муниципального рйона </t>
  </si>
  <si>
    <t>Муниципальное казённое учреждение «Центр бухгалтерского учета и отчетности» Россошанского муниципального района Воронежской области</t>
  </si>
  <si>
    <t>Директор Корниенко Е.Ю.</t>
  </si>
  <si>
    <t>Начальник отдела муниципального хозяйства, строительства и транспорта администрации Россошанского муниципального района -                                И.В. Сергиенко</t>
  </si>
  <si>
    <t>Количество закупленных контейнеров для раздельного накопления твердых коммунальных отходов, устанавливаемых на контейнерные площадки, включенные в реестр мест (площадок) накопления твердых коммунальных отходов</t>
  </si>
  <si>
    <t>Начальник отдела по финансам администрации Россошанского муниципального района -                              А.И. Гольев</t>
  </si>
  <si>
    <r>
      <t xml:space="preserve"> </t>
    </r>
    <r>
      <rPr>
        <sz val="11"/>
        <color indexed="8"/>
        <rFont val="Times New Roman"/>
        <family val="1"/>
        <charset val="204"/>
      </rPr>
      <t>Расходы на обеспечение функций органов местного самоуправления (Закупка товаров, работ и услуг для государственных (муниципальных) нужд)</t>
    </r>
  </si>
  <si>
    <r>
      <t xml:space="preserve"> </t>
    </r>
    <r>
      <rPr>
        <sz val="11"/>
        <color indexed="8"/>
        <rFont val="Times New Roman"/>
        <family val="1"/>
        <charset val="204"/>
      </rPr>
      <t>Расходы на обеспечение деятельности (оказание услуг) муниципальных учреждений (Социальное обеспечение и иные выплаты населению)</t>
    </r>
  </si>
  <si>
    <t>Заместитель председателя комиссии Гончарова Л.М.</t>
  </si>
  <si>
    <t>Муниципальное казенное учреждение спортивно-оздоровительный комплекс с искусственным льдом «Ледовый дворец «Россошь"</t>
  </si>
  <si>
    <t>Муниципальное казенное учреждение  «Молодежный центр» Россошанского муниципального района Воронежской области</t>
  </si>
  <si>
    <t>Ограничения из-за риска распространения COVID-19</t>
  </si>
  <si>
    <t>Увеличение количества детей в ясельных группах.</t>
  </si>
  <si>
    <t>В 2022 году общая площадь введённого жилья составила 25905 кв.м. (индивидуальное жилищное строительство общей площадью 24180 кв.м и многоквартирный жилой дом общей площадью 1725 кв.м.)</t>
  </si>
  <si>
    <t>Смена места жительства некоторых учащихся</t>
  </si>
  <si>
    <t>По итогам 2022 года 13 предприятий получили прибыль , только ООО "Агрофирма "Подгорное" сработало с убытком.</t>
  </si>
  <si>
    <t xml:space="preserve">Увеличение показателя связано с увеличением проводимых мероприятий (в 2021 г. было меньше мероприятий в связи с ковидными ограничениями). Также добавилось два учреждения (краеведческий музей и спортивный клуб «Юниор»). Превышение фактического значения показателя 2022 г. в сравнении с плановым значением связано с тем, что плановые значения на 2022 год устанавливались по фактическим итогам 2021 года, когда была приостановлена деятельность муниципальных учреждений и отменены отдельные мероприятия ввиду установления режима самоизоляции и реализации мер по недопущению распространения коронавирусной инфекции.  
Увеличение показателя также связано с уменьшением среднегодовой численности постоянного населения.
</t>
  </si>
  <si>
    <t>Изменение показателя связано с экономией ресурса бюджетными учреждениями. Закрылись школы в сельских поселениях (Ивановская, Копанская, Новопостояловская). Уменьшение показателя также связано с проведёнными мероприятиями по ремонту систем водоснабжения в 2021-2022 годах.</t>
  </si>
  <si>
    <t xml:space="preserve">Увеличение показателя связано с уточнением объёмов потребления природного газа. Превышение фактического значения показателя 2022 г. в сравнении с плановым связано с тем, что плановые значения на 2022 год устанавливались по фактическим итогам 2021 года, когда была приостановлена деятельность муниципальных учреждений и отменены отдельные мероприятия ввиду установления режима самоизоляции и реализации мер по недопущению распространения коронавирусной инфекции.  </t>
  </si>
  <si>
    <t>Доля освоенных средств бюджета Воронежской области</t>
  </si>
  <si>
    <t xml:space="preserve">Увеличение показателя связано с добавленными  работами по ремонту дорог, произведенными за счет неиспользованныхх в предыдущем отчетному году средств  дорожных фондов (акцизов).  </t>
  </si>
  <si>
    <t>91401135952178391   200</t>
  </si>
  <si>
    <t>Увеличение числа детей, получающих услуги по дополнительному образованию</t>
  </si>
  <si>
    <t>Увеличение числа детей, участвующих в форуме "Одаренные дети"</t>
  </si>
  <si>
    <t>Увеличение числа детей, участвующих в олимпиадах и конкурсах различного уровня</t>
  </si>
  <si>
    <t>Увеличение расходов муниципального бюджета на 1 обучающегося</t>
  </si>
  <si>
    <t>4 учащихся 11 классов была предоставлена возможность  пересдавать в сентябрьский период, но они отказались по причине поступления в СПО</t>
  </si>
  <si>
    <t>Численность оздоровленных детей возрослаа за счет увеличения количества отдохнувших детей находящихся в ТЖС</t>
  </si>
  <si>
    <t>В 2022 году за поддержкой обратилось 5 социально-ориентированных организаций, всего на территории района действует 8 СОНКО</t>
  </si>
  <si>
    <t>Введено в эксплуатацию 25,905 тыс.кв.м жилья, в том числе 194 ИЖС общей площадью 24,18 тыс.кв.м и 1 многоквартирный жилой дом на 30 квартир, общей площадью 1,7 тыс.кв.м</t>
  </si>
  <si>
    <t>Рост за счет проведения комплекса мероприятий, проведенных ОМВД России по Россошанскому району</t>
  </si>
  <si>
    <t>Рост за счет проведения комплекса мероприятий ОМВД России по Россошанскому району, отделом образования администрации Россошанского муниципального района и МКУ «Молодежный центр»</t>
  </si>
  <si>
    <t>Департаментом экономического развития Вороненжской области уточнен прогноз среднемесячного дохода от трудовой деятельности на 2022 год</t>
  </si>
  <si>
    <t>Количество специалистов, прошедших квалификацию больше, чем планировалось</t>
  </si>
  <si>
    <t>Средства освоены в необходимом объеме</t>
  </si>
  <si>
    <t>Часть неосвоенных средств, выделенных на антитеррористическую защищенность объектов культуры, возвращены в областной бюджет</t>
  </si>
  <si>
    <t>В 2022 году появилось больше желающих посещять клубные формирования</t>
  </si>
  <si>
    <t>Снятие ограничений в сфере физической культуры и спорта, связанных с неблагополучной эпидемиологической ситуацией</t>
  </si>
  <si>
    <t>Количество граждан РМР, принявших участие в выполнении нормативов испытаний (тестов) ГТО, согласно данным федерального статистического наблюдения по форме 2-ГТО «Сведения о реализации Всероссийского физкультурно-спортивного комплекса «Готов к труду и обороне (ГТО)" составляет 5246 человек. План отчётного периода составляет 5363 человека. По данным муниципального центра тестирования, полномочия которого выполняет Россошанская спортивная школа, в электронную базу данных (ЭБД) ГТО было внесено 5378 человек, но в связи со сбоями в ЭБД (ноябрь-декабрь) были утеряны данные 132 человек</t>
  </si>
  <si>
    <t>Ограничения в сфере физической культуры и спорта, связанных с неблагополучной эпидемиологической ситуацией до апреля 2022 года</t>
  </si>
  <si>
    <t>Увеличение произошло за счет того, что большее кличество субъектов МСП воспользовались мерами государственной поддержки</t>
  </si>
  <si>
    <t>2.3.1 Количество справочно-информационных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</si>
  <si>
    <t>2.4.3. Количество жителей отдаленных и малонаселенных пунктов, обеспеченных регулярным торговым обслуживанием посредством выездной торговли (специализированным автотранспортным средством (автолавка) приобретенным за счет субсидии из областного бюджета)</t>
  </si>
  <si>
    <t>Количество субъектов МСП и самозанятых граждан, получивших информационно – консультационную поддержку</t>
  </si>
  <si>
    <t>Информационно-консультационная поддержка субъектам МСП и самозанятым гражданам оказана в большем объеме от запланированного показателя</t>
  </si>
  <si>
    <t>В 2022 году несмотря на неблагоприятные погодные условия растениеводы района получили высокую урожайность</t>
  </si>
  <si>
    <t>Сельхозтоваропроизводители района осуществили значительные капитальные вложения в обновление автопарка сельхозтехники.</t>
  </si>
  <si>
    <t>Уменьшение показателя связано со снижением в 2022 году цен на продукцию растениеводства в среднем на 30 %</t>
  </si>
  <si>
    <t>Рост получен в результате обновления поголовья КРС за счет выбраковки</t>
  </si>
  <si>
    <t xml:space="preserve">В связи с увеличением количества светильников на 248 шт. в Александровском и Подгоренском сельских поселениях при реализации работ по модернизации УО в рамках ГП ВО "Энергоэффективность" </t>
  </si>
  <si>
    <t>Общее число многодетных граждан, изъявивших желание на бесплатное получение в собственность земельных участков, осталось на уровне планового и составило 666 человек.Количество многодетных граждан, обеспеченных земельными участками,выше на 28 человек</t>
  </si>
  <si>
    <t>В перечне муниципального имущества Россошанского муниципального района, предназначенного для предоставления во владение и (или) в пользование субъектам МСП и организациям, образующим инфраструктуру поддержки субъектам МСП (в том числе сельские и городское поселения), по итогам 2022 года включено 22 объекта муниципального имущества. Из их числа предоставлен в аренду 21 объект. В 2022 году в перечень был добавлен специализированный автотранспорт (автолавка) для торгового обслуживания</t>
  </si>
  <si>
    <t>Неисполнение показателя обусловлено плступлением дотации по поддержку мер по обеспечению сбалансированности бюджета в сумме 114,1 млн руб.</t>
  </si>
  <si>
    <t>Неисполнение показателя обусловлено увеличением недоимки. В основном рост недоимки приходится на рост НДФЛ на 56% или на 1,5 млн руб. это обусловлено доначислением налоговой инспекцией налога на продажу имущества, которое находилось в собственности меньше минимального смрока владения</t>
  </si>
  <si>
    <t>Расходы на содержание органов местного самоуправления  ниже планируемых расходов за счёт экономии по заработной плате, по больничным листам и в связи с переводом в 2022 году бухгалтеров сельских поселений в муниципальное казённое учреждение "Центр бухгалтерского учёта и отчётности"</t>
  </si>
  <si>
    <t>Не выполнены условия соглашений о предоставлении бюджету муниципального образования субсидий и бюджетных кредитов из областного бюджета городским поселением – город Россошь и Подгоренским сельским поселением по причине нарушения подрядчиком сроков выполнения работ: в городском поселении – город Россошь при проведении работ по благоустройству бульвара на улице Простеева, а в Подгоренском сельском поселении при обустройстве территории возле сельского дома культуры</t>
  </si>
  <si>
    <t>Предложений о повышении квалификации  поступило в 2022 году больше, чем предполагалось</t>
  </si>
  <si>
    <t>Оценка показателя эффективности правотворческой деятельности органов местного самоуправления в 2022 г. составляет 99,5 %. Не удалось сохранить плановое  значение  показателя на 2022г.  равное  100 %  по следующим причинам. На показатель эффективности правотворческой деятельности органов местного самоуправления влияет  доля муниципальных нормативных правовых актов, соответствующих законодательству. Снижение доли муниципальных нормативных правовых актов, соответствующих законодательству, связано с выявлением органами прокуратуры муниципальных нормативных правовых актов Россошанского муниципального района, принятых с нарушением действующего законодательства</t>
  </si>
  <si>
    <t>Неисполнение связано с увеличением в текущем году доли контрактов, заключенных по начальной максимальной  цене контракта с единственным поставщиком в результате несостоявшихся электронных процедур</t>
  </si>
  <si>
    <t>Расчет показателя производится путем анкетирования на сайте государственных услуг (по результатам ежегодного социологического опроса) и поступает от департамента по развитию муниципальных образований Воронежской области</t>
  </si>
  <si>
    <t>В 2022 году рост цен на реализацию сельхозпродукции урожая 2021 года способствовал росту рентабельности</t>
  </si>
  <si>
    <t>В 2022 году получен рекордный валовой сбор зерновых и зернобобовых культур за счет высокой урожайности</t>
  </si>
  <si>
    <t>В 2022 году получен рекордный валовой сбор масличных культур за счет роста урожайности</t>
  </si>
  <si>
    <t>Цены на сырье снизились, в связи с чем увеличился объем перерабатываемого сырья и соотвественно объем выпускаемой продукции</t>
  </si>
  <si>
    <t>Рост показателя обусловлен увеличением поголовья скота КРС, реализуемого на убой</t>
  </si>
  <si>
    <t>В результате конкурсного отбора ИП Глава К(Ф)Х Ткаченко Юрий Николаевич, стал победителем и получил грант на сумму 24,7 млн. руб. на развитие мясного скотоводства</t>
  </si>
  <si>
    <t>В 2022 году наблюдался резкий рост объемов реализуемой продукции кооперативами района в связи с увеличением валового сбора продукции</t>
  </si>
  <si>
    <t>В 2022 году сельхозтоваропроизводители района осуществили значительные капитальные вложения в обновление автопарка сельхозтехники</t>
  </si>
  <si>
    <t>Показатель удельной величины потребления тепловой энергии увеличился в связи с более низкой среднесуточной температурой воздуха в отопительный период 2022 года</t>
  </si>
  <si>
    <t xml:space="preserve">Показатель удельной величины потребления холодной воды увеличился в связи  с увеличением проводимых мероприятий (в 2021 г. было меньше мероприятий в связи с ковидными ограничениями). Также добавилось два учреждения (краеведческий музей и спортивный клуб «Юниор»). </t>
  </si>
  <si>
    <t xml:space="preserve"> «Развитие дошкольного образования»</t>
  </si>
  <si>
    <t>Обеспечение жильем молодых семей в Россошанском муниципальном районе обеспечение жильем молодых семей в Россошанском муниципальном районе</t>
  </si>
  <si>
    <t>Не удалось сохранить планируемое значение  показателя  равное 100 %  в связи с  выявлением органами прокуратуры муниципальных правовых актов ограгов местного самоуправления Россошанского муниципального района, принятых с нарушением действующего законодательства</t>
  </si>
</sst>
</file>

<file path=xl/styles.xml><?xml version="1.0" encoding="utf-8"?>
<styleSheet xmlns="http://schemas.openxmlformats.org/spreadsheetml/2006/main">
  <numFmts count="5">
    <numFmt numFmtId="164" formatCode="[$-419]General"/>
    <numFmt numFmtId="165" formatCode="0.0"/>
    <numFmt numFmtId="166" formatCode="0.000"/>
    <numFmt numFmtId="167" formatCode="#,##0.0"/>
    <numFmt numFmtId="168" formatCode="0.00000"/>
  </numFmts>
  <fonts count="3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Arial Cy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2"/>
    </font>
    <font>
      <b/>
      <sz val="10"/>
      <name val="Times New Roman"/>
      <family val="1"/>
      <charset val="204"/>
    </font>
    <font>
      <sz val="10"/>
      <name val="Ubuntu"/>
      <family val="2"/>
    </font>
    <font>
      <b/>
      <i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2"/>
    </font>
    <font>
      <sz val="12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5AB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4">
      <alignment horizontal="left" vertical="top" wrapText="1"/>
    </xf>
    <xf numFmtId="0" fontId="5" fillId="0" borderId="0"/>
    <xf numFmtId="4" fontId="6" fillId="4" borderId="5">
      <alignment horizontal="right" shrinkToFit="1"/>
    </xf>
    <xf numFmtId="4" fontId="8" fillId="0" borderId="6">
      <alignment horizontal="right" vertical="top" shrinkToFit="1"/>
    </xf>
    <xf numFmtId="164" fontId="10" fillId="0" borderId="0"/>
  </cellStyleXfs>
  <cellXfs count="395">
    <xf numFmtId="0" fontId="0" fillId="0" borderId="0" xfId="0"/>
    <xf numFmtId="0" fontId="4" fillId="0" borderId="0" xfId="0" applyFont="1"/>
    <xf numFmtId="0" fontId="3" fillId="0" borderId="2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15" fillId="0" borderId="0" xfId="0" applyFont="1" applyFill="1"/>
    <xf numFmtId="165" fontId="14" fillId="3" borderId="12" xfId="0" applyNumberFormat="1" applyFont="1" applyFill="1" applyBorder="1" applyAlignment="1">
      <alignment horizontal="center" vertical="center" wrapText="1"/>
    </xf>
    <xf numFmtId="165" fontId="14" fillId="0" borderId="13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165" fontId="14" fillId="0" borderId="11" xfId="0" applyNumberFormat="1" applyFont="1" applyFill="1" applyBorder="1" applyAlignment="1">
      <alignment horizontal="center" vertical="center" wrapText="1"/>
    </xf>
    <xf numFmtId="165" fontId="14" fillId="0" borderId="1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horizontal="center" vertical="center" wrapText="1"/>
    </xf>
    <xf numFmtId="0" fontId="15" fillId="9" borderId="0" xfId="0" applyFont="1" applyFill="1"/>
    <xf numFmtId="165" fontId="14" fillId="7" borderId="1" xfId="0" applyNumberFormat="1" applyFont="1" applyFill="1" applyBorder="1" applyAlignment="1">
      <alignment horizontal="center" vertical="center" wrapText="1"/>
    </xf>
    <xf numFmtId="165" fontId="14" fillId="7" borderId="11" xfId="0" applyNumberFormat="1" applyFont="1" applyFill="1" applyBorder="1" applyAlignment="1">
      <alignment horizontal="center" vertical="center" wrapText="1"/>
    </xf>
    <xf numFmtId="165" fontId="14" fillId="7" borderId="12" xfId="0" applyNumberFormat="1" applyFont="1" applyFill="1" applyBorder="1" applyAlignment="1">
      <alignment horizontal="center" vertical="center" wrapText="1"/>
    </xf>
    <xf numFmtId="165" fontId="14" fillId="3" borderId="11" xfId="0" applyNumberFormat="1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6" fillId="0" borderId="0" xfId="0" applyFont="1"/>
    <xf numFmtId="49" fontId="1" fillId="3" borderId="1" xfId="0" applyNumberFormat="1" applyFont="1" applyFill="1" applyBorder="1" applyAlignment="1">
      <alignment horizontal="left" wrapText="1"/>
    </xf>
    <xf numFmtId="0" fontId="9" fillId="0" borderId="0" xfId="0" applyFont="1"/>
    <xf numFmtId="49" fontId="1" fillId="3" borderId="1" xfId="0" applyNumberFormat="1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165" fontId="14" fillId="3" borderId="13" xfId="0" applyNumberFormat="1" applyFont="1" applyFill="1" applyBorder="1" applyAlignment="1">
      <alignment horizontal="center" vertical="center" wrapText="1"/>
    </xf>
    <xf numFmtId="49" fontId="14" fillId="7" borderId="10" xfId="0" applyNumberFormat="1" applyFont="1" applyFill="1" applyBorder="1" applyAlignment="1">
      <alignment horizontal="center" vertical="center" wrapText="1"/>
    </xf>
    <xf numFmtId="165" fontId="14" fillId="7" borderId="13" xfId="0" applyNumberFormat="1" applyFont="1" applyFill="1" applyBorder="1" applyAlignment="1">
      <alignment horizontal="center" vertical="center" wrapText="1"/>
    </xf>
    <xf numFmtId="0" fontId="14" fillId="0" borderId="0" xfId="0" applyFont="1"/>
    <xf numFmtId="165" fontId="1" fillId="0" borderId="1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wrapText="1"/>
    </xf>
    <xf numFmtId="0" fontId="15" fillId="0" borderId="0" xfId="0" applyFont="1"/>
    <xf numFmtId="0" fontId="14" fillId="7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165" fontId="14" fillId="11" borderId="17" xfId="0" applyNumberFormat="1" applyFont="1" applyFill="1" applyBorder="1" applyAlignment="1">
      <alignment horizontal="center" vertical="center" wrapText="1"/>
    </xf>
    <xf numFmtId="165" fontId="14" fillId="11" borderId="18" xfId="0" applyNumberFormat="1" applyFont="1" applyFill="1" applyBorder="1" applyAlignment="1">
      <alignment horizontal="center" vertical="center" wrapText="1"/>
    </xf>
    <xf numFmtId="0" fontId="14" fillId="10" borderId="0" xfId="0" applyFont="1" applyFill="1"/>
    <xf numFmtId="0" fontId="9" fillId="3" borderId="0" xfId="0" applyFont="1" applyFill="1"/>
    <xf numFmtId="0" fontId="1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1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vertical="center" wrapText="1"/>
    </xf>
    <xf numFmtId="0" fontId="15" fillId="0" borderId="15" xfId="0" applyFont="1" applyBorder="1"/>
    <xf numFmtId="0" fontId="15" fillId="0" borderId="0" xfId="0" applyFont="1" applyBorder="1"/>
    <xf numFmtId="0" fontId="15" fillId="0" borderId="16" xfId="0" applyFont="1" applyBorder="1"/>
    <xf numFmtId="165" fontId="14" fillId="11" borderId="20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top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5" fontId="19" fillId="15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wrapText="1"/>
    </xf>
    <xf numFmtId="167" fontId="16" fillId="0" borderId="0" xfId="0" applyNumberFormat="1" applyFont="1"/>
    <xf numFmtId="2" fontId="14" fillId="11" borderId="17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 vertical="top" wrapText="1"/>
    </xf>
    <xf numFmtId="49" fontId="14" fillId="9" borderId="1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4" fillId="3" borderId="1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4" fillId="0" borderId="0" xfId="0" applyFont="1" applyBorder="1" applyAlignment="1">
      <alignment horizontal="center" vertical="center" wrapText="1"/>
    </xf>
    <xf numFmtId="165" fontId="14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wrapText="1"/>
    </xf>
    <xf numFmtId="49" fontId="1" fillId="7" borderId="1" xfId="0" applyNumberFormat="1" applyFont="1" applyFill="1" applyBorder="1" applyAlignment="1">
      <alignment horizontal="left" wrapText="1"/>
    </xf>
    <xf numFmtId="49" fontId="1" fillId="7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13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9" borderId="1" xfId="0" applyNumberFormat="1" applyFont="1" applyFill="1" applyBorder="1" applyAlignment="1">
      <alignment horizontal="center" wrapText="1"/>
    </xf>
    <xf numFmtId="165" fontId="4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4" fillId="7" borderId="1" xfId="0" applyFont="1" applyFill="1" applyBorder="1" applyAlignment="1">
      <alignment vertical="top" wrapText="1"/>
    </xf>
    <xf numFmtId="0" fontId="14" fillId="7" borderId="14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top" wrapText="1"/>
    </xf>
    <xf numFmtId="165" fontId="1" fillId="6" borderId="1" xfId="0" applyNumberFormat="1" applyFont="1" applyFill="1" applyBorder="1" applyAlignment="1">
      <alignment horizontal="center" vertical="top" wrapText="1"/>
    </xf>
    <xf numFmtId="165" fontId="1" fillId="6" borderId="1" xfId="0" applyNumberFormat="1" applyFont="1" applyFill="1" applyBorder="1" applyAlignment="1">
      <alignment horizontal="right" vertical="top" wrapText="1"/>
    </xf>
    <xf numFmtId="0" fontId="14" fillId="6" borderId="1" xfId="0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vertical="top" wrapText="1"/>
    </xf>
    <xf numFmtId="165" fontId="1" fillId="6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6" fontId="1" fillId="0" borderId="1" xfId="0" applyNumberFormat="1" applyFont="1" applyFill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5" fontId="1" fillId="3" borderId="1" xfId="0" applyNumberFormat="1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6" fillId="3" borderId="0" xfId="0" applyFont="1" applyFill="1"/>
    <xf numFmtId="0" fontId="7" fillId="3" borderId="1" xfId="0" applyNumberFormat="1" applyFont="1" applyFill="1" applyBorder="1" applyAlignment="1">
      <alignment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0" borderId="0" xfId="0" applyFont="1" applyFill="1"/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0" xfId="0" applyFont="1" applyFill="1"/>
    <xf numFmtId="0" fontId="14" fillId="3" borderId="0" xfId="0" applyFont="1" applyFill="1" applyBorder="1"/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justify" vertical="center" wrapText="1"/>
    </xf>
    <xf numFmtId="0" fontId="14" fillId="0" borderId="0" xfId="0" applyFont="1" applyAlignment="1">
      <alignment vertical="top"/>
    </xf>
    <xf numFmtId="0" fontId="26" fillId="0" borderId="0" xfId="0" applyFont="1" applyAlignment="1">
      <alignment vertical="top"/>
    </xf>
    <xf numFmtId="0" fontId="14" fillId="0" borderId="1" xfId="0" applyFont="1" applyBorder="1" applyAlignment="1">
      <alignment horizontal="left" wrapText="1"/>
    </xf>
    <xf numFmtId="165" fontId="4" fillId="0" borderId="19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/>
    <xf numFmtId="165" fontId="1" fillId="0" borderId="1" xfId="0" applyNumberFormat="1" applyFont="1" applyFill="1" applyBorder="1" applyAlignment="1">
      <alignment vertical="top" wrapText="1"/>
    </xf>
    <xf numFmtId="0" fontId="14" fillId="3" borderId="2" xfId="0" applyFont="1" applyFill="1" applyBorder="1" applyAlignment="1">
      <alignment horizontal="left" vertical="top" wrapText="1"/>
    </xf>
    <xf numFmtId="168" fontId="14" fillId="3" borderId="11" xfId="0" applyNumberFormat="1" applyFont="1" applyFill="1" applyBorder="1" applyAlignment="1">
      <alignment horizontal="center" vertical="center" wrapText="1"/>
    </xf>
    <xf numFmtId="168" fontId="14" fillId="3" borderId="1" xfId="0" applyNumberFormat="1" applyFont="1" applyFill="1" applyBorder="1" applyAlignment="1">
      <alignment horizontal="center" vertical="center" wrapText="1"/>
    </xf>
    <xf numFmtId="168" fontId="14" fillId="3" borderId="12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justify"/>
    </xf>
    <xf numFmtId="0" fontId="9" fillId="15" borderId="0" xfId="0" applyFont="1" applyFill="1"/>
    <xf numFmtId="165" fontId="1" fillId="17" borderId="1" xfId="0" applyNumberFormat="1" applyFont="1" applyFill="1" applyBorder="1" applyAlignment="1">
      <alignment horizontal="center" wrapText="1"/>
    </xf>
    <xf numFmtId="165" fontId="15" fillId="0" borderId="0" xfId="0" applyNumberFormat="1" applyFont="1" applyFill="1"/>
    <xf numFmtId="165" fontId="1" fillId="0" borderId="1" xfId="0" quotePrefix="1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7" fillId="0" borderId="1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2" borderId="1" xfId="0" applyFont="1" applyFill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64" fontId="9" fillId="8" borderId="1" xfId="5" applyFont="1" applyFill="1" applyBorder="1" applyAlignment="1">
      <alignment horizontal="left" vertical="top" wrapText="1"/>
    </xf>
    <xf numFmtId="164" fontId="9" fillId="0" borderId="0" xfId="5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9" fillId="3" borderId="1" xfId="0" applyFont="1" applyFill="1" applyBorder="1" applyAlignment="1">
      <alignment vertical="top"/>
    </xf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left" vertical="top"/>
    </xf>
    <xf numFmtId="0" fontId="9" fillId="9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left" vertical="top" wrapText="1" indent="1"/>
    </xf>
    <xf numFmtId="0" fontId="30" fillId="0" borderId="1" xfId="0" applyFont="1" applyBorder="1" applyAlignment="1">
      <alignment horizontal="left" vertical="top" wrapText="1"/>
    </xf>
    <xf numFmtId="0" fontId="7" fillId="8" borderId="0" xfId="0" applyFont="1" applyFill="1" applyAlignment="1">
      <alignment horizontal="left" vertical="top"/>
    </xf>
    <xf numFmtId="0" fontId="9" fillId="0" borderId="0" xfId="0" applyFont="1" applyAlignment="1">
      <alignment horizontal="center" vertical="top"/>
    </xf>
    <xf numFmtId="0" fontId="7" fillId="0" borderId="1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3" borderId="2" xfId="0" applyFont="1" applyFill="1" applyBorder="1" applyAlignment="1" applyProtection="1">
      <alignment horizontal="left" vertical="top" wrapText="1"/>
      <protection locked="0"/>
    </xf>
    <xf numFmtId="0" fontId="14" fillId="3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 applyProtection="1">
      <alignment horizontal="left" vertical="top" wrapText="1"/>
      <protection locked="0"/>
    </xf>
    <xf numFmtId="0" fontId="14" fillId="7" borderId="2" xfId="0" applyFont="1" applyFill="1" applyBorder="1" applyAlignment="1">
      <alignment horizontal="left" vertical="top" wrapText="1"/>
    </xf>
    <xf numFmtId="0" fontId="14" fillId="3" borderId="1" xfId="0" applyNumberFormat="1" applyFont="1" applyFill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23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4" fillId="7" borderId="10" xfId="0" applyFont="1" applyFill="1" applyBorder="1" applyAlignment="1">
      <alignment horizontal="left" vertical="center" wrapText="1"/>
    </xf>
    <xf numFmtId="0" fontId="14" fillId="7" borderId="24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3" borderId="2" xfId="0" applyFont="1" applyFill="1" applyBorder="1" applyAlignment="1" applyProtection="1">
      <alignment horizontal="left" vertical="top" wrapText="1"/>
      <protection locked="0"/>
    </xf>
    <xf numFmtId="0" fontId="14" fillId="3" borderId="14" xfId="0" applyFont="1" applyFill="1" applyBorder="1" applyAlignment="1" applyProtection="1">
      <alignment horizontal="left" vertical="top" wrapText="1"/>
      <protection locked="0"/>
    </xf>
    <xf numFmtId="0" fontId="14" fillId="3" borderId="2" xfId="0" applyFont="1" applyFill="1" applyBorder="1" applyAlignment="1">
      <alignment horizontal="left" vertical="top" wrapText="1"/>
    </xf>
    <xf numFmtId="0" fontId="14" fillId="3" borderId="14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 applyProtection="1">
      <alignment horizontal="left" vertical="top" wrapText="1"/>
      <protection locked="0"/>
    </xf>
    <xf numFmtId="0" fontId="14" fillId="3" borderId="1" xfId="0" applyFont="1" applyFill="1" applyBorder="1" applyAlignment="1">
      <alignment horizontal="left" vertical="top"/>
    </xf>
    <xf numFmtId="0" fontId="14" fillId="7" borderId="2" xfId="0" applyFont="1" applyFill="1" applyBorder="1" applyAlignment="1">
      <alignment horizontal="left" vertical="top" wrapText="1"/>
    </xf>
    <xf numFmtId="0" fontId="14" fillId="7" borderId="14" xfId="0" applyFont="1" applyFill="1" applyBorder="1" applyAlignment="1">
      <alignment horizontal="left" vertical="top" wrapText="1"/>
    </xf>
    <xf numFmtId="0" fontId="14" fillId="3" borderId="1" xfId="0" applyNumberFormat="1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7" borderId="2" xfId="0" applyFont="1" applyFill="1" applyBorder="1" applyAlignment="1">
      <alignment horizontal="left" vertical="center" wrapText="1"/>
    </xf>
    <xf numFmtId="0" fontId="14" fillId="7" borderId="14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vertical="top" wrapText="1"/>
    </xf>
    <xf numFmtId="0" fontId="14" fillId="9" borderId="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top" wrapText="1"/>
    </xf>
    <xf numFmtId="0" fontId="1" fillId="0" borderId="14" xfId="2" applyFont="1" applyBorder="1" applyAlignment="1">
      <alignment horizontal="center" vertical="top" wrapText="1"/>
    </xf>
    <xf numFmtId="0" fontId="1" fillId="0" borderId="3" xfId="2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16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5" borderId="3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top" wrapText="1"/>
    </xf>
    <xf numFmtId="0" fontId="1" fillId="7" borderId="14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6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11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vertical="top" wrapText="1"/>
    </xf>
    <xf numFmtId="0" fontId="20" fillId="6" borderId="0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18" fillId="9" borderId="1" xfId="0" applyFont="1" applyFill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8" fillId="6" borderId="1" xfId="0" applyFont="1" applyFill="1" applyBorder="1" applyAlignment="1">
      <alignment horizontal="center" vertical="top"/>
    </xf>
    <xf numFmtId="0" fontId="19" fillId="6" borderId="1" xfId="0" applyFont="1" applyFill="1" applyBorder="1" applyAlignment="1">
      <alignment horizontal="justify" vertical="top" wrapText="1"/>
    </xf>
    <xf numFmtId="0" fontId="19" fillId="14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19" fillId="6" borderId="1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22" fillId="0" borderId="1" xfId="0" applyFont="1" applyBorder="1" applyAlignment="1">
      <alignment vertical="top"/>
    </xf>
    <xf numFmtId="0" fontId="22" fillId="3" borderId="1" xfId="0" applyFont="1" applyFill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9" fillId="3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3" borderId="1" xfId="0" applyFont="1" applyFill="1" applyBorder="1" applyAlignment="1">
      <alignment horizontal="justify" vertical="top"/>
    </xf>
    <xf numFmtId="0" fontId="14" fillId="0" borderId="1" xfId="0" applyFont="1" applyBorder="1" applyAlignment="1">
      <alignment horizontal="left" vertical="top" wrapText="1" shrinkToFit="1"/>
    </xf>
    <xf numFmtId="0" fontId="17" fillId="0" borderId="1" xfId="0" applyFont="1" applyBorder="1" applyAlignment="1">
      <alignment vertical="top"/>
    </xf>
    <xf numFmtId="0" fontId="24" fillId="0" borderId="1" xfId="0" applyFont="1" applyBorder="1" applyAlignment="1">
      <alignment vertical="top"/>
    </xf>
    <xf numFmtId="0" fontId="24" fillId="3" borderId="0" xfId="0" applyFont="1" applyFill="1" applyAlignment="1">
      <alignment vertical="top"/>
    </xf>
    <xf numFmtId="0" fontId="24" fillId="0" borderId="0" xfId="0" applyFont="1" applyAlignment="1">
      <alignment vertical="top"/>
    </xf>
    <xf numFmtId="0" fontId="14" fillId="0" borderId="1" xfId="0" applyFont="1" applyBorder="1" applyAlignment="1">
      <alignment horizontal="center" vertical="top"/>
    </xf>
    <xf numFmtId="0" fontId="16" fillId="3" borderId="0" xfId="0" applyFont="1" applyFill="1" applyAlignment="1">
      <alignment vertical="top"/>
    </xf>
    <xf numFmtId="0" fontId="16" fillId="0" borderId="0" xfId="0" applyFont="1" applyAlignment="1">
      <alignment vertical="top"/>
    </xf>
    <xf numFmtId="0" fontId="4" fillId="12" borderId="0" xfId="0" applyFont="1" applyFill="1" applyAlignment="1">
      <alignment vertical="top"/>
    </xf>
    <xf numFmtId="0" fontId="2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Continuous" vertical="top" wrapText="1"/>
    </xf>
    <xf numFmtId="165" fontId="1" fillId="3" borderId="1" xfId="0" applyNumberFormat="1" applyFont="1" applyFill="1" applyBorder="1" applyAlignment="1">
      <alignment horizontal="centerContinuous" vertical="top" wrapText="1"/>
    </xf>
    <xf numFmtId="0" fontId="4" fillId="3" borderId="1" xfId="0" applyFont="1" applyFill="1" applyBorder="1" applyAlignment="1">
      <alignment vertical="top"/>
    </xf>
  </cellXfs>
  <cellStyles count="6">
    <cellStyle name="ex58" xfId="3"/>
    <cellStyle name="ex82" xfId="1"/>
    <cellStyle name="ex85" xfId="4"/>
    <cellStyle name="Excel Built-in Normal" xfId="5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31751</xdr:rowOff>
    </xdr:from>
    <xdr:ext cx="8889999" cy="454797582"/>
    <xdr:sp macro="" textlink="">
      <xdr:nvSpPr>
        <xdr:cNvPr id="2" name="TextBox 1"/>
        <xdr:cNvSpPr txBox="1"/>
      </xdr:nvSpPr>
      <xdr:spPr>
        <a:xfrm>
          <a:off x="1" y="31751"/>
          <a:ext cx="8889999" cy="4547975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/>
          </a:r>
          <a:b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</a:br>
          <a:endParaRPr lang="ru-RU" sz="9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ru-RU" sz="11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Пояснительные записки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к отчётам о ходе реализации муниципальных программ Россошанского муниципального района Воронежской области за 2022 год*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100" b="1" u="sng">
              <a:solidFill>
                <a:schemeClr val="tx1"/>
              </a:solidFill>
              <a:latin typeface="+mn-lt"/>
              <a:ea typeface="+mn-ea"/>
              <a:cs typeface="+mn-cs"/>
            </a:rPr>
            <a:t>Муниципальная программа Россошанского муниципального района  «Развитие образования»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100" b="1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/>
          </a:r>
          <a:b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</a:br>
          <a:endParaRPr lang="ru-RU" sz="10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ru-RU" sz="1200">
              <a:solidFill>
                <a:schemeClr val="tx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ru-RU" sz="1200" i="1">
              <a:solidFill>
                <a:schemeClr val="tx1"/>
              </a:solidFill>
              <a:latin typeface="+mn-lt"/>
              <a:ea typeface="+mn-ea"/>
              <a:cs typeface="+mn-cs"/>
            </a:rPr>
            <a:t>* свод подготовлен на основе информации, представленной ответственными исполнителями муниципальных программ. </a:t>
          </a:r>
          <a:endParaRPr lang="ru-RU" sz="12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072"/>
  <sheetViews>
    <sheetView view="pageBreakPreview" zoomScale="80" zoomScaleSheetLayoutView="80" workbookViewId="0">
      <selection sqref="A1:XFD1048576"/>
    </sheetView>
  </sheetViews>
  <sheetFormatPr defaultColWidth="27.28515625" defaultRowHeight="15"/>
  <cols>
    <col min="1" max="16384" width="27.28515625" style="162"/>
  </cols>
  <sheetData>
    <row r="2" spans="1:4">
      <c r="A2" s="237" t="s">
        <v>25</v>
      </c>
      <c r="B2" s="237"/>
      <c r="C2" s="237"/>
    </row>
    <row r="3" spans="1:4">
      <c r="A3" s="237" t="s">
        <v>26</v>
      </c>
      <c r="B3" s="237"/>
      <c r="C3" s="237"/>
    </row>
    <row r="4" spans="1:4">
      <c r="A4" s="237"/>
      <c r="B4" s="237"/>
      <c r="C4" s="237"/>
    </row>
    <row r="5" spans="1:4">
      <c r="A5" s="237" t="s">
        <v>1459</v>
      </c>
      <c r="B5" s="237"/>
      <c r="C5" s="237"/>
    </row>
    <row r="6" spans="1:4" s="174" customFormat="1">
      <c r="A6" s="238" t="s">
        <v>1</v>
      </c>
      <c r="B6" s="238" t="s">
        <v>27</v>
      </c>
      <c r="C6" s="238" t="s">
        <v>28</v>
      </c>
      <c r="D6" s="238"/>
    </row>
    <row r="7" spans="1:4" s="174" customFormat="1" ht="135">
      <c r="A7" s="238"/>
      <c r="B7" s="238"/>
      <c r="C7" s="177" t="s">
        <v>29</v>
      </c>
      <c r="D7" s="177" t="s">
        <v>30</v>
      </c>
    </row>
    <row r="8" spans="1:4" s="174" customFormat="1">
      <c r="A8" s="155" t="s">
        <v>31</v>
      </c>
      <c r="B8" s="155" t="s">
        <v>32</v>
      </c>
      <c r="C8" s="155" t="s">
        <v>33</v>
      </c>
      <c r="D8" s="155">
        <v>4</v>
      </c>
    </row>
    <row r="9" spans="1:4" ht="90">
      <c r="A9" s="69" t="s">
        <v>55</v>
      </c>
      <c r="B9" s="69" t="s">
        <v>177</v>
      </c>
      <c r="C9" s="69" t="s">
        <v>178</v>
      </c>
      <c r="D9" s="69" t="s">
        <v>1615</v>
      </c>
    </row>
    <row r="10" spans="1:4" ht="90">
      <c r="A10" s="178" t="s">
        <v>180</v>
      </c>
      <c r="B10" s="178" t="s">
        <v>179</v>
      </c>
      <c r="C10" s="178" t="s">
        <v>178</v>
      </c>
      <c r="D10" s="181" t="s">
        <v>1615</v>
      </c>
    </row>
    <row r="11" spans="1:4" ht="90">
      <c r="A11" s="178" t="s">
        <v>72</v>
      </c>
      <c r="B11" s="178" t="s">
        <v>73</v>
      </c>
      <c r="C11" s="178" t="s">
        <v>178</v>
      </c>
      <c r="D11" s="181" t="s">
        <v>1615</v>
      </c>
    </row>
    <row r="12" spans="1:4" ht="90">
      <c r="A12" s="178" t="s">
        <v>74</v>
      </c>
      <c r="B12" s="178" t="s">
        <v>75</v>
      </c>
      <c r="C12" s="178" t="s">
        <v>178</v>
      </c>
      <c r="D12" s="181" t="s">
        <v>1615</v>
      </c>
    </row>
    <row r="13" spans="1:4" ht="180">
      <c r="A13" s="178" t="s">
        <v>77</v>
      </c>
      <c r="B13" s="178" t="s">
        <v>78</v>
      </c>
      <c r="C13" s="178" t="s">
        <v>178</v>
      </c>
      <c r="D13" s="181" t="s">
        <v>1615</v>
      </c>
    </row>
    <row r="14" spans="1:4" ht="120">
      <c r="A14" s="178" t="s">
        <v>80</v>
      </c>
      <c r="B14" s="178" t="s">
        <v>81</v>
      </c>
      <c r="C14" s="178" t="s">
        <v>178</v>
      </c>
      <c r="D14" s="181" t="s">
        <v>1615</v>
      </c>
    </row>
    <row r="15" spans="1:4" ht="90">
      <c r="A15" s="178" t="s">
        <v>19</v>
      </c>
      <c r="B15" s="178" t="s">
        <v>84</v>
      </c>
      <c r="C15" s="178" t="s">
        <v>178</v>
      </c>
      <c r="D15" s="181" t="s">
        <v>1615</v>
      </c>
    </row>
    <row r="16" spans="1:4" ht="90">
      <c r="A16" s="178" t="s">
        <v>85</v>
      </c>
      <c r="B16" s="178" t="s">
        <v>86</v>
      </c>
      <c r="C16" s="178" t="s">
        <v>178</v>
      </c>
      <c r="D16" s="181" t="s">
        <v>1615</v>
      </c>
    </row>
    <row r="17" spans="1:4" ht="150">
      <c r="A17" s="178" t="s">
        <v>1246</v>
      </c>
      <c r="B17" s="178" t="s">
        <v>91</v>
      </c>
      <c r="C17" s="178" t="s">
        <v>178</v>
      </c>
      <c r="D17" s="181" t="s">
        <v>1615</v>
      </c>
    </row>
    <row r="18" spans="1:4" ht="90">
      <c r="A18" s="178" t="s">
        <v>95</v>
      </c>
      <c r="B18" s="178" t="s">
        <v>96</v>
      </c>
      <c r="C18" s="178" t="s">
        <v>178</v>
      </c>
      <c r="D18" s="181" t="s">
        <v>1615</v>
      </c>
    </row>
    <row r="19" spans="1:4" ht="90">
      <c r="A19" s="178" t="s">
        <v>98</v>
      </c>
      <c r="B19" s="178" t="s">
        <v>99</v>
      </c>
      <c r="C19" s="178" t="s">
        <v>178</v>
      </c>
      <c r="D19" s="181" t="s">
        <v>1615</v>
      </c>
    </row>
    <row r="20" spans="1:4" ht="150">
      <c r="A20" s="178" t="s">
        <v>101</v>
      </c>
      <c r="B20" s="178" t="s">
        <v>102</v>
      </c>
      <c r="C20" s="178" t="s">
        <v>178</v>
      </c>
      <c r="D20" s="181" t="s">
        <v>1615</v>
      </c>
    </row>
    <row r="21" spans="1:4" ht="90">
      <c r="A21" s="178" t="s">
        <v>104</v>
      </c>
      <c r="B21" s="178" t="s">
        <v>105</v>
      </c>
      <c r="C21" s="178" t="s">
        <v>178</v>
      </c>
      <c r="D21" s="181" t="s">
        <v>1615</v>
      </c>
    </row>
    <row r="22" spans="1:4" ht="90">
      <c r="A22" s="178" t="s">
        <v>107</v>
      </c>
      <c r="B22" s="178" t="s">
        <v>108</v>
      </c>
      <c r="C22" s="178" t="s">
        <v>178</v>
      </c>
      <c r="D22" s="181" t="s">
        <v>1615</v>
      </c>
    </row>
    <row r="23" spans="1:4" ht="90">
      <c r="A23" s="178" t="s">
        <v>111</v>
      </c>
      <c r="B23" s="178" t="s">
        <v>112</v>
      </c>
      <c r="C23" s="178" t="s">
        <v>178</v>
      </c>
      <c r="D23" s="181" t="s">
        <v>1615</v>
      </c>
    </row>
    <row r="24" spans="1:4" ht="210">
      <c r="A24" s="178" t="s">
        <v>114</v>
      </c>
      <c r="B24" s="178" t="s">
        <v>115</v>
      </c>
      <c r="C24" s="178" t="s">
        <v>178</v>
      </c>
      <c r="D24" s="181" t="s">
        <v>1615</v>
      </c>
    </row>
    <row r="25" spans="1:4" ht="120">
      <c r="A25" s="178" t="s">
        <v>117</v>
      </c>
      <c r="B25" s="178" t="s">
        <v>118</v>
      </c>
      <c r="C25" s="178" t="s">
        <v>178</v>
      </c>
      <c r="D25" s="181" t="s">
        <v>1615</v>
      </c>
    </row>
    <row r="26" spans="1:4" ht="90">
      <c r="A26" s="178" t="s">
        <v>120</v>
      </c>
      <c r="B26" s="178" t="s">
        <v>121</v>
      </c>
      <c r="C26" s="178" t="s">
        <v>178</v>
      </c>
      <c r="D26" s="181" t="s">
        <v>1615</v>
      </c>
    </row>
    <row r="27" spans="1:4" ht="90">
      <c r="A27" s="178" t="s">
        <v>1443</v>
      </c>
      <c r="B27" s="178" t="s">
        <v>1606</v>
      </c>
      <c r="C27" s="178" t="s">
        <v>178</v>
      </c>
      <c r="D27" s="181" t="s">
        <v>1615</v>
      </c>
    </row>
    <row r="28" spans="1:4" ht="90">
      <c r="A28" s="178" t="s">
        <v>1433</v>
      </c>
      <c r="B28" s="178" t="s">
        <v>124</v>
      </c>
      <c r="C28" s="178" t="s">
        <v>178</v>
      </c>
      <c r="D28" s="181" t="s">
        <v>1615</v>
      </c>
    </row>
    <row r="29" spans="1:4" ht="90">
      <c r="A29" s="178" t="s">
        <v>125</v>
      </c>
      <c r="B29" s="178" t="s">
        <v>126</v>
      </c>
      <c r="C29" s="178" t="s">
        <v>178</v>
      </c>
      <c r="D29" s="181" t="s">
        <v>1615</v>
      </c>
    </row>
    <row r="30" spans="1:4" ht="90">
      <c r="A30" s="178" t="s">
        <v>675</v>
      </c>
      <c r="B30" s="178" t="s">
        <v>121</v>
      </c>
      <c r="C30" s="178" t="s">
        <v>178</v>
      </c>
      <c r="D30" s="181" t="s">
        <v>1615</v>
      </c>
    </row>
    <row r="31" spans="1:4" ht="90">
      <c r="A31" s="178" t="s">
        <v>129</v>
      </c>
      <c r="B31" s="178" t="s">
        <v>130</v>
      </c>
      <c r="C31" s="178" t="s">
        <v>178</v>
      </c>
      <c r="D31" s="181" t="s">
        <v>1615</v>
      </c>
    </row>
    <row r="32" spans="1:4" ht="90">
      <c r="A32" s="178" t="s">
        <v>1434</v>
      </c>
      <c r="B32" s="178" t="s">
        <v>133</v>
      </c>
      <c r="C32" s="178" t="s">
        <v>178</v>
      </c>
      <c r="D32" s="181" t="s">
        <v>1615</v>
      </c>
    </row>
    <row r="33" spans="1:4" ht="90">
      <c r="A33" s="178" t="s">
        <v>135</v>
      </c>
      <c r="B33" s="178" t="s">
        <v>136</v>
      </c>
      <c r="C33" s="178" t="s">
        <v>178</v>
      </c>
      <c r="D33" s="181" t="s">
        <v>1615</v>
      </c>
    </row>
    <row r="34" spans="1:4" ht="90">
      <c r="A34" s="178" t="s">
        <v>138</v>
      </c>
      <c r="B34" s="178" t="s">
        <v>139</v>
      </c>
      <c r="C34" s="178" t="s">
        <v>178</v>
      </c>
      <c r="D34" s="181" t="s">
        <v>1615</v>
      </c>
    </row>
    <row r="35" spans="1:4" ht="90">
      <c r="A35" s="178" t="s">
        <v>141</v>
      </c>
      <c r="B35" s="178" t="s">
        <v>142</v>
      </c>
      <c r="C35" s="178" t="s">
        <v>178</v>
      </c>
      <c r="D35" s="181" t="s">
        <v>1615</v>
      </c>
    </row>
    <row r="36" spans="1:4" ht="90">
      <c r="A36" s="178" t="s">
        <v>144</v>
      </c>
      <c r="B36" s="178" t="s">
        <v>145</v>
      </c>
      <c r="C36" s="178" t="s">
        <v>178</v>
      </c>
      <c r="D36" s="181" t="s">
        <v>1615</v>
      </c>
    </row>
    <row r="37" spans="1:4" ht="90">
      <c r="A37" s="178" t="s">
        <v>682</v>
      </c>
      <c r="B37" s="178" t="s">
        <v>147</v>
      </c>
      <c r="C37" s="178" t="s">
        <v>178</v>
      </c>
      <c r="D37" s="181" t="s">
        <v>1615</v>
      </c>
    </row>
    <row r="38" spans="1:4" ht="105">
      <c r="A38" s="178" t="s">
        <v>149</v>
      </c>
      <c r="B38" s="178" t="s">
        <v>150</v>
      </c>
      <c r="C38" s="178" t="s">
        <v>178</v>
      </c>
      <c r="D38" s="181" t="s">
        <v>1615</v>
      </c>
    </row>
    <row r="39" spans="1:4" ht="120">
      <c r="A39" s="178" t="s">
        <v>1465</v>
      </c>
      <c r="B39" s="178" t="s">
        <v>1616</v>
      </c>
      <c r="C39" s="178" t="s">
        <v>178</v>
      </c>
      <c r="D39" s="181" t="s">
        <v>1615</v>
      </c>
    </row>
    <row r="40" spans="1:4" ht="90">
      <c r="A40" s="178" t="s">
        <v>151</v>
      </c>
      <c r="B40" s="178" t="s">
        <v>152</v>
      </c>
      <c r="C40" s="178" t="s">
        <v>178</v>
      </c>
      <c r="D40" s="181" t="s">
        <v>1615</v>
      </c>
    </row>
    <row r="41" spans="1:4" ht="90">
      <c r="A41" s="178" t="s">
        <v>153</v>
      </c>
      <c r="B41" s="178" t="s">
        <v>154</v>
      </c>
      <c r="C41" s="178" t="s">
        <v>178</v>
      </c>
      <c r="D41" s="181" t="s">
        <v>1615</v>
      </c>
    </row>
    <row r="42" spans="1:4" ht="90">
      <c r="A42" s="178" t="s">
        <v>156</v>
      </c>
      <c r="B42" s="178" t="s">
        <v>157</v>
      </c>
      <c r="C42" s="178" t="s">
        <v>178</v>
      </c>
      <c r="D42" s="181" t="s">
        <v>1615</v>
      </c>
    </row>
    <row r="43" spans="1:4" ht="90">
      <c r="A43" s="178" t="s">
        <v>1435</v>
      </c>
      <c r="B43" s="178" t="s">
        <v>160</v>
      </c>
      <c r="C43" s="178" t="s">
        <v>178</v>
      </c>
      <c r="D43" s="181" t="s">
        <v>1615</v>
      </c>
    </row>
    <row r="44" spans="1:4" ht="90">
      <c r="A44" s="178" t="s">
        <v>162</v>
      </c>
      <c r="B44" s="178" t="s">
        <v>163</v>
      </c>
      <c r="C44" s="178" t="s">
        <v>178</v>
      </c>
      <c r="D44" s="181" t="s">
        <v>1615</v>
      </c>
    </row>
    <row r="45" spans="1:4" ht="105">
      <c r="A45" s="178" t="s">
        <v>166</v>
      </c>
      <c r="B45" s="178" t="s">
        <v>167</v>
      </c>
      <c r="C45" s="178" t="s">
        <v>178</v>
      </c>
      <c r="D45" s="181" t="s">
        <v>1615</v>
      </c>
    </row>
    <row r="46" spans="1:4" ht="105">
      <c r="A46" s="178" t="s">
        <v>169</v>
      </c>
      <c r="B46" s="178" t="s">
        <v>170</v>
      </c>
      <c r="C46" s="178" t="s">
        <v>178</v>
      </c>
      <c r="D46" s="181" t="s">
        <v>1615</v>
      </c>
    </row>
    <row r="47" spans="1:4" ht="105">
      <c r="A47" s="178" t="s">
        <v>172</v>
      </c>
      <c r="B47" s="178" t="s">
        <v>173</v>
      </c>
      <c r="C47" s="178" t="s">
        <v>178</v>
      </c>
      <c r="D47" s="181" t="s">
        <v>1615</v>
      </c>
    </row>
    <row r="48" spans="1:4" ht="60">
      <c r="A48" s="69" t="s">
        <v>55</v>
      </c>
      <c r="B48" s="69" t="s">
        <v>302</v>
      </c>
      <c r="C48" s="69" t="s">
        <v>709</v>
      </c>
      <c r="D48" s="69" t="s">
        <v>1247</v>
      </c>
    </row>
    <row r="49" spans="1:4" ht="60">
      <c r="A49" s="236" t="s">
        <v>17</v>
      </c>
      <c r="B49" s="236" t="s">
        <v>306</v>
      </c>
      <c r="C49" s="178" t="s">
        <v>331</v>
      </c>
      <c r="D49" s="178" t="s">
        <v>694</v>
      </c>
    </row>
    <row r="50" spans="1:4" ht="75">
      <c r="A50" s="236"/>
      <c r="B50" s="236"/>
      <c r="C50" s="178" t="s">
        <v>696</v>
      </c>
      <c r="D50" s="178" t="s">
        <v>697</v>
      </c>
    </row>
    <row r="51" spans="1:4" ht="90">
      <c r="A51" s="236"/>
      <c r="B51" s="236"/>
      <c r="C51" s="178" t="s">
        <v>699</v>
      </c>
      <c r="D51" s="178" t="s">
        <v>700</v>
      </c>
    </row>
    <row r="52" spans="1:4" s="156" customFormat="1" ht="60">
      <c r="A52" s="178" t="s">
        <v>18</v>
      </c>
      <c r="B52" s="178" t="s">
        <v>693</v>
      </c>
      <c r="C52" s="178" t="s">
        <v>331</v>
      </c>
      <c r="D52" s="178" t="s">
        <v>694</v>
      </c>
    </row>
    <row r="53" spans="1:4" s="156" customFormat="1" ht="75">
      <c r="A53" s="178" t="s">
        <v>23</v>
      </c>
      <c r="B53" s="178" t="s">
        <v>695</v>
      </c>
      <c r="C53" s="178" t="s">
        <v>696</v>
      </c>
      <c r="D53" s="178" t="s">
        <v>697</v>
      </c>
    </row>
    <row r="54" spans="1:4" s="156" customFormat="1" ht="120">
      <c r="A54" s="178" t="s">
        <v>313</v>
      </c>
      <c r="B54" s="178" t="s">
        <v>698</v>
      </c>
      <c r="C54" s="178" t="s">
        <v>699</v>
      </c>
      <c r="D54" s="178" t="s">
        <v>700</v>
      </c>
    </row>
    <row r="55" spans="1:4" ht="60">
      <c r="A55" s="236" t="s">
        <v>19</v>
      </c>
      <c r="B55" s="236" t="s">
        <v>1248</v>
      </c>
      <c r="C55" s="178" t="s">
        <v>331</v>
      </c>
      <c r="D55" s="178" t="s">
        <v>694</v>
      </c>
    </row>
    <row r="56" spans="1:4" ht="75">
      <c r="A56" s="236"/>
      <c r="B56" s="236"/>
      <c r="C56" s="178" t="s">
        <v>705</v>
      </c>
      <c r="D56" s="178" t="s">
        <v>706</v>
      </c>
    </row>
    <row r="57" spans="1:4" ht="60">
      <c r="A57" s="236"/>
      <c r="B57" s="236"/>
      <c r="C57" s="178" t="s">
        <v>709</v>
      </c>
      <c r="D57" s="178" t="s">
        <v>711</v>
      </c>
    </row>
    <row r="58" spans="1:4" s="156" customFormat="1" ht="45">
      <c r="A58" s="178" t="s">
        <v>20</v>
      </c>
      <c r="B58" s="178" t="s">
        <v>1249</v>
      </c>
      <c r="C58" s="178"/>
      <c r="D58" s="178"/>
    </row>
    <row r="59" spans="1:4" s="156" customFormat="1" ht="75">
      <c r="A59" s="178" t="s">
        <v>21</v>
      </c>
      <c r="B59" s="178" t="s">
        <v>701</v>
      </c>
      <c r="C59" s="178" t="s">
        <v>331</v>
      </c>
      <c r="D59" s="178" t="s">
        <v>694</v>
      </c>
    </row>
    <row r="60" spans="1:4" s="156" customFormat="1" ht="105">
      <c r="A60" s="178" t="s">
        <v>319</v>
      </c>
      <c r="B60" s="178" t="s">
        <v>702</v>
      </c>
      <c r="C60" s="178" t="s">
        <v>331</v>
      </c>
      <c r="D60" s="178" t="s">
        <v>694</v>
      </c>
    </row>
    <row r="61" spans="1:4" s="156" customFormat="1" ht="75">
      <c r="A61" s="178" t="s">
        <v>703</v>
      </c>
      <c r="B61" s="178" t="s">
        <v>704</v>
      </c>
      <c r="C61" s="178" t="s">
        <v>705</v>
      </c>
      <c r="D61" s="178" t="s">
        <v>706</v>
      </c>
    </row>
    <row r="62" spans="1:4" s="156" customFormat="1" ht="90">
      <c r="A62" s="178" t="s">
        <v>707</v>
      </c>
      <c r="B62" s="178" t="s">
        <v>1250</v>
      </c>
      <c r="C62" s="178" t="s">
        <v>709</v>
      </c>
      <c r="D62" s="178" t="s">
        <v>711</v>
      </c>
    </row>
    <row r="63" spans="1:4" s="156" customFormat="1" ht="90">
      <c r="A63" s="178" t="s">
        <v>710</v>
      </c>
      <c r="B63" s="178" t="s">
        <v>713</v>
      </c>
      <c r="C63" s="178" t="s">
        <v>709</v>
      </c>
      <c r="D63" s="178" t="s">
        <v>711</v>
      </c>
    </row>
    <row r="64" spans="1:4" ht="105">
      <c r="A64" s="69" t="s">
        <v>14</v>
      </c>
      <c r="B64" s="69" t="s">
        <v>1251</v>
      </c>
      <c r="C64" s="69" t="s">
        <v>1260</v>
      </c>
      <c r="D64" s="69" t="s">
        <v>1255</v>
      </c>
    </row>
    <row r="65" spans="1:4" ht="105">
      <c r="A65" s="236" t="s">
        <v>17</v>
      </c>
      <c r="B65" s="236" t="s">
        <v>1115</v>
      </c>
      <c r="C65" s="178" t="s">
        <v>1257</v>
      </c>
      <c r="D65" s="178" t="s">
        <v>1258</v>
      </c>
    </row>
    <row r="66" spans="1:4" ht="90">
      <c r="A66" s="236"/>
      <c r="B66" s="236"/>
      <c r="C66" s="178" t="s">
        <v>1260</v>
      </c>
      <c r="D66" s="178" t="s">
        <v>1255</v>
      </c>
    </row>
    <row r="67" spans="1:4" ht="60">
      <c r="A67" s="236"/>
      <c r="B67" s="236"/>
      <c r="C67" s="178" t="s">
        <v>331</v>
      </c>
      <c r="D67" s="178" t="s">
        <v>694</v>
      </c>
    </row>
    <row r="68" spans="1:4" s="156" customFormat="1" ht="105">
      <c r="A68" s="178" t="s">
        <v>18</v>
      </c>
      <c r="B68" s="178" t="s">
        <v>1252</v>
      </c>
      <c r="C68" s="178" t="s">
        <v>1257</v>
      </c>
      <c r="D68" s="178" t="s">
        <v>1258</v>
      </c>
    </row>
    <row r="69" spans="1:4" s="156" customFormat="1" ht="90">
      <c r="A69" s="178" t="s">
        <v>23</v>
      </c>
      <c r="B69" s="178" t="s">
        <v>1259</v>
      </c>
      <c r="C69" s="178" t="s">
        <v>1260</v>
      </c>
      <c r="D69" s="178" t="s">
        <v>1255</v>
      </c>
    </row>
    <row r="70" spans="1:4" ht="90">
      <c r="A70" s="236" t="s">
        <v>313</v>
      </c>
      <c r="B70" s="236" t="s">
        <v>1253</v>
      </c>
      <c r="C70" s="178" t="s">
        <v>1260</v>
      </c>
      <c r="D70" s="178" t="s">
        <v>1255</v>
      </c>
    </row>
    <row r="71" spans="1:4" ht="60">
      <c r="A71" s="236"/>
      <c r="B71" s="236"/>
      <c r="C71" s="178" t="s">
        <v>331</v>
      </c>
      <c r="D71" s="178" t="s">
        <v>694</v>
      </c>
    </row>
    <row r="72" spans="1:4" ht="75">
      <c r="A72" s="236" t="s">
        <v>1261</v>
      </c>
      <c r="B72" s="236" t="s">
        <v>333</v>
      </c>
      <c r="C72" s="178" t="s">
        <v>1262</v>
      </c>
      <c r="D72" s="178" t="s">
        <v>1263</v>
      </c>
    </row>
    <row r="73" spans="1:4" ht="60">
      <c r="A73" s="236"/>
      <c r="B73" s="236"/>
      <c r="C73" s="178" t="s">
        <v>1256</v>
      </c>
      <c r="D73" s="178" t="s">
        <v>694</v>
      </c>
    </row>
    <row r="74" spans="1:4" ht="75">
      <c r="A74" s="236" t="s">
        <v>20</v>
      </c>
      <c r="B74" s="236" t="s">
        <v>335</v>
      </c>
      <c r="C74" s="178" t="s">
        <v>1262</v>
      </c>
      <c r="D74" s="178" t="s">
        <v>1263</v>
      </c>
    </row>
    <row r="75" spans="1:4" ht="60">
      <c r="A75" s="236"/>
      <c r="B75" s="236"/>
      <c r="C75" s="178" t="s">
        <v>1256</v>
      </c>
      <c r="D75" s="178" t="s">
        <v>694</v>
      </c>
    </row>
    <row r="76" spans="1:4" ht="75">
      <c r="A76" s="178" t="s">
        <v>375</v>
      </c>
      <c r="B76" s="178" t="s">
        <v>1254</v>
      </c>
      <c r="C76" s="178" t="s">
        <v>1262</v>
      </c>
      <c r="D76" s="178" t="s">
        <v>1263</v>
      </c>
    </row>
    <row r="77" spans="1:4" ht="75">
      <c r="A77" s="69" t="s">
        <v>14</v>
      </c>
      <c r="B77" s="69" t="s">
        <v>818</v>
      </c>
      <c r="C77" s="69" t="s">
        <v>819</v>
      </c>
      <c r="D77" s="69" t="s">
        <v>820</v>
      </c>
    </row>
    <row r="78" spans="1:4" ht="79.5" customHeight="1">
      <c r="A78" s="236" t="s">
        <v>17</v>
      </c>
      <c r="B78" s="236" t="s">
        <v>821</v>
      </c>
      <c r="C78" s="178" t="s">
        <v>1277</v>
      </c>
      <c r="D78" s="178" t="s">
        <v>740</v>
      </c>
    </row>
    <row r="79" spans="1:4" ht="90">
      <c r="A79" s="236"/>
      <c r="B79" s="236"/>
      <c r="C79" s="178" t="s">
        <v>178</v>
      </c>
      <c r="D79" s="181" t="s">
        <v>1615</v>
      </c>
    </row>
    <row r="80" spans="1:4" ht="75">
      <c r="A80" s="178" t="s">
        <v>18</v>
      </c>
      <c r="B80" s="178" t="s">
        <v>730</v>
      </c>
      <c r="C80" s="178" t="s">
        <v>822</v>
      </c>
      <c r="D80" s="178" t="s">
        <v>731</v>
      </c>
    </row>
    <row r="81" spans="1:4" ht="75">
      <c r="A81" s="178" t="s">
        <v>57</v>
      </c>
      <c r="B81" s="178" t="s">
        <v>732</v>
      </c>
      <c r="C81" s="178" t="s">
        <v>822</v>
      </c>
      <c r="D81" s="178" t="s">
        <v>731</v>
      </c>
    </row>
    <row r="82" spans="1:4" ht="180">
      <c r="A82" s="178" t="s">
        <v>733</v>
      </c>
      <c r="B82" s="178" t="s">
        <v>734</v>
      </c>
      <c r="C82" s="178" t="s">
        <v>822</v>
      </c>
      <c r="D82" s="178" t="s">
        <v>731</v>
      </c>
    </row>
    <row r="83" spans="1:4" ht="105">
      <c r="A83" s="178" t="s">
        <v>735</v>
      </c>
      <c r="B83" s="178" t="s">
        <v>736</v>
      </c>
      <c r="C83" s="178" t="s">
        <v>747</v>
      </c>
      <c r="D83" s="178" t="s">
        <v>731</v>
      </c>
    </row>
    <row r="84" spans="1:4" ht="45">
      <c r="A84" s="236" t="s">
        <v>1278</v>
      </c>
      <c r="B84" s="236" t="s">
        <v>1264</v>
      </c>
      <c r="C84" s="178" t="s">
        <v>747</v>
      </c>
      <c r="D84" s="178" t="s">
        <v>731</v>
      </c>
    </row>
    <row r="85" spans="1:4" ht="90">
      <c r="A85" s="236"/>
      <c r="B85" s="236"/>
      <c r="C85" s="178" t="s">
        <v>178</v>
      </c>
      <c r="D85" s="181" t="s">
        <v>1615</v>
      </c>
    </row>
    <row r="86" spans="1:4" ht="105">
      <c r="A86" s="178" t="s">
        <v>737</v>
      </c>
      <c r="B86" s="178" t="s">
        <v>738</v>
      </c>
      <c r="C86" s="178" t="s">
        <v>747</v>
      </c>
      <c r="D86" s="178" t="s">
        <v>731</v>
      </c>
    </row>
    <row r="87" spans="1:4" ht="75">
      <c r="A87" s="178" t="s">
        <v>23</v>
      </c>
      <c r="B87" s="178" t="s">
        <v>741</v>
      </c>
      <c r="C87" s="178" t="s">
        <v>739</v>
      </c>
      <c r="D87" s="178" t="s">
        <v>740</v>
      </c>
    </row>
    <row r="88" spans="1:4" ht="90">
      <c r="A88" s="178" t="s">
        <v>742</v>
      </c>
      <c r="B88" s="178" t="s">
        <v>743</v>
      </c>
      <c r="C88" s="178" t="s">
        <v>823</v>
      </c>
      <c r="D88" s="178" t="s">
        <v>744</v>
      </c>
    </row>
    <row r="89" spans="1:4" ht="90">
      <c r="A89" s="178" t="s">
        <v>745</v>
      </c>
      <c r="B89" s="178" t="s">
        <v>824</v>
      </c>
      <c r="C89" s="178" t="s">
        <v>823</v>
      </c>
      <c r="D89" s="178" t="s">
        <v>744</v>
      </c>
    </row>
    <row r="90" spans="1:4" ht="94.5" customHeight="1">
      <c r="A90" s="178" t="s">
        <v>746</v>
      </c>
      <c r="B90" s="178" t="s">
        <v>825</v>
      </c>
      <c r="C90" s="178" t="s">
        <v>1279</v>
      </c>
      <c r="D90" s="178" t="s">
        <v>1280</v>
      </c>
    </row>
    <row r="91" spans="1:4" ht="105">
      <c r="A91" s="178" t="s">
        <v>748</v>
      </c>
      <c r="B91" s="178" t="s">
        <v>750</v>
      </c>
      <c r="C91" s="178" t="s">
        <v>822</v>
      </c>
      <c r="D91" s="178" t="s">
        <v>1281</v>
      </c>
    </row>
    <row r="92" spans="1:4" ht="120">
      <c r="A92" s="178" t="s">
        <v>749</v>
      </c>
      <c r="B92" s="178" t="s">
        <v>752</v>
      </c>
      <c r="C92" s="178" t="s">
        <v>747</v>
      </c>
      <c r="D92" s="178" t="s">
        <v>731</v>
      </c>
    </row>
    <row r="93" spans="1:4" ht="45.75" customHeight="1">
      <c r="A93" s="178" t="s">
        <v>751</v>
      </c>
      <c r="B93" s="178" t="s">
        <v>754</v>
      </c>
      <c r="C93" s="178" t="s">
        <v>747</v>
      </c>
      <c r="D93" s="178" t="s">
        <v>731</v>
      </c>
    </row>
    <row r="94" spans="1:4" ht="105">
      <c r="A94" s="178" t="s">
        <v>753</v>
      </c>
      <c r="B94" s="178" t="s">
        <v>756</v>
      </c>
      <c r="C94" s="178" t="s">
        <v>729</v>
      </c>
      <c r="D94" s="178" t="s">
        <v>731</v>
      </c>
    </row>
    <row r="95" spans="1:4" ht="135">
      <c r="A95" s="178" t="s">
        <v>755</v>
      </c>
      <c r="B95" s="178" t="s">
        <v>757</v>
      </c>
      <c r="C95" s="178" t="s">
        <v>758</v>
      </c>
      <c r="D95" s="178" t="s">
        <v>740</v>
      </c>
    </row>
    <row r="96" spans="1:4" ht="78" customHeight="1">
      <c r="A96" s="236" t="s">
        <v>313</v>
      </c>
      <c r="B96" s="236" t="s">
        <v>759</v>
      </c>
      <c r="C96" s="178" t="s">
        <v>178</v>
      </c>
      <c r="D96" s="178" t="s">
        <v>1682</v>
      </c>
    </row>
    <row r="97" spans="1:4" ht="46.5" customHeight="1">
      <c r="A97" s="236"/>
      <c r="B97" s="236"/>
      <c r="C97" s="178" t="s">
        <v>822</v>
      </c>
      <c r="D97" s="178" t="s">
        <v>731</v>
      </c>
    </row>
    <row r="98" spans="1:4" ht="78" customHeight="1">
      <c r="A98" s="178" t="s">
        <v>1282</v>
      </c>
      <c r="B98" s="178" t="s">
        <v>1284</v>
      </c>
      <c r="C98" s="178" t="s">
        <v>760</v>
      </c>
      <c r="D98" s="178" t="s">
        <v>826</v>
      </c>
    </row>
    <row r="99" spans="1:4" ht="80.25" customHeight="1">
      <c r="A99" s="178" t="s">
        <v>1283</v>
      </c>
      <c r="B99" s="178" t="s">
        <v>1265</v>
      </c>
      <c r="C99" s="178" t="s">
        <v>760</v>
      </c>
      <c r="D99" s="178" t="s">
        <v>827</v>
      </c>
    </row>
    <row r="100" spans="1:4" ht="75">
      <c r="A100" s="178" t="s">
        <v>761</v>
      </c>
      <c r="B100" s="178" t="s">
        <v>762</v>
      </c>
      <c r="C100" s="178" t="s">
        <v>760</v>
      </c>
      <c r="D100" s="178" t="s">
        <v>1683</v>
      </c>
    </row>
    <row r="101" spans="1:4" ht="120">
      <c r="A101" s="178" t="s">
        <v>763</v>
      </c>
      <c r="B101" s="178" t="s">
        <v>764</v>
      </c>
      <c r="C101" s="178" t="s">
        <v>760</v>
      </c>
      <c r="D101" s="178" t="s">
        <v>1684</v>
      </c>
    </row>
    <row r="102" spans="1:4" ht="120">
      <c r="A102" s="178" t="s">
        <v>1285</v>
      </c>
      <c r="B102" s="178" t="s">
        <v>1266</v>
      </c>
      <c r="C102" s="178" t="s">
        <v>767</v>
      </c>
      <c r="D102" s="178" t="s">
        <v>1615</v>
      </c>
    </row>
    <row r="103" spans="1:4" ht="120">
      <c r="A103" s="178" t="s">
        <v>765</v>
      </c>
      <c r="B103" s="178" t="s">
        <v>766</v>
      </c>
      <c r="C103" s="178" t="s">
        <v>767</v>
      </c>
      <c r="D103" s="178" t="s">
        <v>1615</v>
      </c>
    </row>
    <row r="104" spans="1:4" ht="135">
      <c r="A104" s="178" t="s">
        <v>768</v>
      </c>
      <c r="B104" s="178" t="s">
        <v>1267</v>
      </c>
      <c r="C104" s="178" t="s">
        <v>767</v>
      </c>
      <c r="D104" s="178" t="s">
        <v>1615</v>
      </c>
    </row>
    <row r="105" spans="1:4" ht="66.75" customHeight="1">
      <c r="A105" s="178" t="s">
        <v>769</v>
      </c>
      <c r="B105" s="178" t="s">
        <v>1268</v>
      </c>
      <c r="C105" s="178" t="s">
        <v>760</v>
      </c>
      <c r="D105" s="178" t="s">
        <v>1684</v>
      </c>
    </row>
    <row r="106" spans="1:4" ht="60">
      <c r="A106" s="236" t="s">
        <v>19</v>
      </c>
      <c r="B106" s="236" t="s">
        <v>770</v>
      </c>
      <c r="C106" s="178" t="s">
        <v>793</v>
      </c>
      <c r="D106" s="178" t="s">
        <v>828</v>
      </c>
    </row>
    <row r="107" spans="1:4" ht="45">
      <c r="A107" s="236"/>
      <c r="B107" s="236"/>
      <c r="C107" s="178" t="s">
        <v>776</v>
      </c>
      <c r="D107" s="178" t="s">
        <v>771</v>
      </c>
    </row>
    <row r="108" spans="1:4" ht="60">
      <c r="A108" s="236" t="s">
        <v>20</v>
      </c>
      <c r="B108" s="236" t="s">
        <v>772</v>
      </c>
      <c r="C108" s="178" t="s">
        <v>793</v>
      </c>
      <c r="D108" s="178" t="s">
        <v>828</v>
      </c>
    </row>
    <row r="109" spans="1:4" ht="45">
      <c r="A109" s="236"/>
      <c r="B109" s="236"/>
      <c r="C109" s="178" t="s">
        <v>776</v>
      </c>
      <c r="D109" s="178" t="s">
        <v>771</v>
      </c>
    </row>
    <row r="110" spans="1:4" ht="60">
      <c r="A110" s="178" t="s">
        <v>773</v>
      </c>
      <c r="B110" s="178" t="s">
        <v>775</v>
      </c>
      <c r="C110" s="178" t="s">
        <v>776</v>
      </c>
      <c r="D110" s="178" t="s">
        <v>771</v>
      </c>
    </row>
    <row r="111" spans="1:4" ht="78.75" customHeight="1">
      <c r="A111" s="178" t="s">
        <v>774</v>
      </c>
      <c r="B111" s="178" t="s">
        <v>778</v>
      </c>
      <c r="C111" s="178" t="s">
        <v>1286</v>
      </c>
      <c r="D111" s="178" t="s">
        <v>1287</v>
      </c>
    </row>
    <row r="112" spans="1:4" ht="95.25" customHeight="1">
      <c r="A112" s="178" t="s">
        <v>777</v>
      </c>
      <c r="B112" s="178" t="s">
        <v>1269</v>
      </c>
      <c r="C112" s="178" t="s">
        <v>1288</v>
      </c>
      <c r="D112" s="178" t="s">
        <v>1287</v>
      </c>
    </row>
    <row r="113" spans="1:4" ht="60">
      <c r="A113" s="236" t="s">
        <v>375</v>
      </c>
      <c r="B113" s="236" t="s">
        <v>779</v>
      </c>
      <c r="C113" s="178" t="s">
        <v>793</v>
      </c>
      <c r="D113" s="178" t="s">
        <v>828</v>
      </c>
    </row>
    <row r="114" spans="1:4" ht="45">
      <c r="A114" s="236"/>
      <c r="B114" s="236"/>
      <c r="C114" s="178" t="s">
        <v>776</v>
      </c>
      <c r="D114" s="178" t="s">
        <v>771</v>
      </c>
    </row>
    <row r="115" spans="1:4" ht="63.75" customHeight="1">
      <c r="A115" s="236"/>
      <c r="B115" s="236"/>
      <c r="C115" s="178" t="s">
        <v>767</v>
      </c>
      <c r="D115" s="178" t="s">
        <v>1289</v>
      </c>
    </row>
    <row r="116" spans="1:4" ht="75">
      <c r="A116" s="178" t="s">
        <v>780</v>
      </c>
      <c r="B116" s="178" t="s">
        <v>1270</v>
      </c>
      <c r="C116" s="178" t="s">
        <v>776</v>
      </c>
      <c r="D116" s="178" t="s">
        <v>771</v>
      </c>
    </row>
    <row r="117" spans="1:4" ht="60">
      <c r="A117" s="178" t="s">
        <v>781</v>
      </c>
      <c r="B117" s="178" t="s">
        <v>1271</v>
      </c>
      <c r="C117" s="178" t="s">
        <v>776</v>
      </c>
      <c r="D117" s="178" t="s">
        <v>771</v>
      </c>
    </row>
    <row r="118" spans="1:4" ht="75">
      <c r="A118" s="178" t="s">
        <v>782</v>
      </c>
      <c r="B118" s="178" t="s">
        <v>783</v>
      </c>
      <c r="C118" s="178" t="s">
        <v>767</v>
      </c>
      <c r="D118" s="178" t="s">
        <v>829</v>
      </c>
    </row>
    <row r="119" spans="1:4" ht="75">
      <c r="A119" s="178" t="s">
        <v>784</v>
      </c>
      <c r="B119" s="178" t="s">
        <v>785</v>
      </c>
      <c r="C119" s="178" t="s">
        <v>776</v>
      </c>
      <c r="D119" s="178" t="s">
        <v>786</v>
      </c>
    </row>
    <row r="120" spans="1:4" ht="50.25" customHeight="1">
      <c r="A120" s="178" t="s">
        <v>1290</v>
      </c>
      <c r="B120" s="178" t="s">
        <v>787</v>
      </c>
      <c r="C120" s="178" t="s">
        <v>793</v>
      </c>
      <c r="D120" s="178" t="s">
        <v>828</v>
      </c>
    </row>
    <row r="121" spans="1:4" ht="52.5" customHeight="1">
      <c r="A121" s="236" t="s">
        <v>547</v>
      </c>
      <c r="B121" s="236" t="s">
        <v>788</v>
      </c>
      <c r="C121" s="178" t="s">
        <v>793</v>
      </c>
      <c r="D121" s="178" t="s">
        <v>828</v>
      </c>
    </row>
    <row r="122" spans="1:4" ht="120">
      <c r="A122" s="236"/>
      <c r="B122" s="236"/>
      <c r="C122" s="178" t="s">
        <v>767</v>
      </c>
      <c r="D122" s="178" t="s">
        <v>1685</v>
      </c>
    </row>
    <row r="123" spans="1:4" ht="50.25" customHeight="1">
      <c r="A123" s="178" t="s">
        <v>789</v>
      </c>
      <c r="B123" s="178" t="s">
        <v>1291</v>
      </c>
      <c r="C123" s="178" t="s">
        <v>767</v>
      </c>
      <c r="D123" s="178" t="s">
        <v>830</v>
      </c>
    </row>
    <row r="124" spans="1:4" ht="75">
      <c r="A124" s="178" t="s">
        <v>790</v>
      </c>
      <c r="B124" s="178" t="s">
        <v>831</v>
      </c>
      <c r="C124" s="178" t="s">
        <v>767</v>
      </c>
      <c r="D124" s="178" t="s">
        <v>832</v>
      </c>
    </row>
    <row r="125" spans="1:4" ht="52.5" customHeight="1">
      <c r="A125" s="178" t="s">
        <v>791</v>
      </c>
      <c r="B125" s="178" t="s">
        <v>792</v>
      </c>
      <c r="C125" s="178" t="s">
        <v>793</v>
      </c>
      <c r="D125" s="178" t="s">
        <v>828</v>
      </c>
    </row>
    <row r="126" spans="1:4" ht="49.5" customHeight="1">
      <c r="A126" s="178" t="s">
        <v>1292</v>
      </c>
      <c r="B126" s="178" t="s">
        <v>1272</v>
      </c>
      <c r="C126" s="178" t="s">
        <v>793</v>
      </c>
      <c r="D126" s="178" t="s">
        <v>828</v>
      </c>
    </row>
    <row r="127" spans="1:4" ht="135">
      <c r="A127" s="178" t="s">
        <v>1273</v>
      </c>
      <c r="B127" s="178" t="s">
        <v>1274</v>
      </c>
      <c r="C127" s="178" t="s">
        <v>767</v>
      </c>
      <c r="D127" s="178" t="s">
        <v>829</v>
      </c>
    </row>
    <row r="128" spans="1:4" ht="75">
      <c r="A128" s="236" t="s">
        <v>342</v>
      </c>
      <c r="B128" s="236" t="s">
        <v>794</v>
      </c>
      <c r="C128" s="178" t="s">
        <v>819</v>
      </c>
      <c r="D128" s="178" t="s">
        <v>820</v>
      </c>
    </row>
    <row r="129" spans="1:4" ht="90">
      <c r="A129" s="236"/>
      <c r="B129" s="236"/>
      <c r="C129" s="178" t="s">
        <v>767</v>
      </c>
      <c r="D129" s="178" t="s">
        <v>1686</v>
      </c>
    </row>
    <row r="130" spans="1:4" ht="93.75" customHeight="1">
      <c r="A130" s="236"/>
      <c r="B130" s="236"/>
      <c r="C130" s="178" t="s">
        <v>833</v>
      </c>
      <c r="D130" s="178" t="s">
        <v>834</v>
      </c>
    </row>
    <row r="131" spans="1:4" ht="75">
      <c r="A131" s="236" t="s">
        <v>835</v>
      </c>
      <c r="B131" s="236" t="s">
        <v>795</v>
      </c>
      <c r="C131" s="178" t="s">
        <v>819</v>
      </c>
      <c r="D131" s="178" t="s">
        <v>820</v>
      </c>
    </row>
    <row r="132" spans="1:4" ht="90">
      <c r="A132" s="236"/>
      <c r="B132" s="236"/>
      <c r="C132" s="178" t="s">
        <v>767</v>
      </c>
      <c r="D132" s="178" t="s">
        <v>1687</v>
      </c>
    </row>
    <row r="133" spans="1:4" ht="95.25" customHeight="1">
      <c r="A133" s="236"/>
      <c r="B133" s="236"/>
      <c r="C133" s="178" t="s">
        <v>833</v>
      </c>
      <c r="D133" s="178" t="s">
        <v>834</v>
      </c>
    </row>
    <row r="134" spans="1:4" ht="105">
      <c r="A134" s="178" t="s">
        <v>796</v>
      </c>
      <c r="B134" s="178" t="s">
        <v>797</v>
      </c>
      <c r="C134" s="178" t="s">
        <v>798</v>
      </c>
      <c r="D134" s="178" t="s">
        <v>836</v>
      </c>
    </row>
    <row r="135" spans="1:4" ht="60">
      <c r="A135" s="178" t="s">
        <v>1294</v>
      </c>
      <c r="B135" s="178" t="s">
        <v>1275</v>
      </c>
      <c r="C135" s="178" t="s">
        <v>767</v>
      </c>
      <c r="D135" s="178" t="s">
        <v>801</v>
      </c>
    </row>
    <row r="136" spans="1:4" ht="210">
      <c r="A136" s="178" t="s">
        <v>1293</v>
      </c>
      <c r="B136" s="178" t="s">
        <v>1276</v>
      </c>
      <c r="C136" s="178" t="s">
        <v>1295</v>
      </c>
      <c r="D136" s="178" t="s">
        <v>1296</v>
      </c>
    </row>
    <row r="137" spans="1:4" ht="111.75" customHeight="1">
      <c r="A137" s="178" t="s">
        <v>799</v>
      </c>
      <c r="B137" s="178" t="s">
        <v>800</v>
      </c>
      <c r="C137" s="178" t="s">
        <v>1297</v>
      </c>
      <c r="D137" s="178" t="s">
        <v>1298</v>
      </c>
    </row>
    <row r="138" spans="1:4" ht="80.25" customHeight="1">
      <c r="A138" s="178" t="s">
        <v>802</v>
      </c>
      <c r="B138" s="178" t="s">
        <v>803</v>
      </c>
      <c r="C138" s="178" t="s">
        <v>837</v>
      </c>
      <c r="D138" s="178" t="s">
        <v>838</v>
      </c>
    </row>
    <row r="139" spans="1:4" ht="98.25" customHeight="1">
      <c r="A139" s="178" t="s">
        <v>805</v>
      </c>
      <c r="B139" s="178" t="s">
        <v>806</v>
      </c>
      <c r="C139" s="178" t="s">
        <v>833</v>
      </c>
      <c r="D139" s="178" t="s">
        <v>834</v>
      </c>
    </row>
    <row r="140" spans="1:4" ht="150">
      <c r="A140" s="178" t="s">
        <v>808</v>
      </c>
      <c r="B140" s="178" t="s">
        <v>809</v>
      </c>
      <c r="C140" s="178" t="s">
        <v>839</v>
      </c>
      <c r="D140" s="178" t="s">
        <v>820</v>
      </c>
    </row>
    <row r="141" spans="1:4" ht="75">
      <c r="A141" s="236" t="s">
        <v>675</v>
      </c>
      <c r="B141" s="236" t="s">
        <v>810</v>
      </c>
      <c r="C141" s="178" t="s">
        <v>819</v>
      </c>
      <c r="D141" s="178" t="s">
        <v>840</v>
      </c>
    </row>
    <row r="142" spans="1:4" ht="90">
      <c r="A142" s="236"/>
      <c r="B142" s="236"/>
      <c r="C142" s="178" t="s">
        <v>767</v>
      </c>
      <c r="D142" s="178" t="s">
        <v>1688</v>
      </c>
    </row>
    <row r="143" spans="1:4" ht="96.75" customHeight="1">
      <c r="A143" s="236"/>
      <c r="B143" s="236"/>
      <c r="C143" s="178" t="s">
        <v>833</v>
      </c>
      <c r="D143" s="178" t="s">
        <v>834</v>
      </c>
    </row>
    <row r="144" spans="1:4" ht="78" customHeight="1">
      <c r="A144" s="178" t="s">
        <v>811</v>
      </c>
      <c r="B144" s="178" t="s">
        <v>812</v>
      </c>
      <c r="C144" s="178" t="s">
        <v>841</v>
      </c>
      <c r="D144" s="178" t="s">
        <v>838</v>
      </c>
    </row>
    <row r="145" spans="1:4" ht="46.5" customHeight="1">
      <c r="A145" s="178" t="s">
        <v>813</v>
      </c>
      <c r="B145" s="178" t="s">
        <v>814</v>
      </c>
      <c r="C145" s="178" t="s">
        <v>842</v>
      </c>
      <c r="D145" s="178" t="s">
        <v>820</v>
      </c>
    </row>
    <row r="146" spans="1:4" ht="93.75" customHeight="1">
      <c r="A146" s="178" t="s">
        <v>815</v>
      </c>
      <c r="B146" s="178" t="s">
        <v>816</v>
      </c>
      <c r="C146" s="178" t="s">
        <v>807</v>
      </c>
      <c r="D146" s="178" t="s">
        <v>834</v>
      </c>
    </row>
    <row r="147" spans="1:4" ht="45">
      <c r="A147" s="178" t="s">
        <v>129</v>
      </c>
      <c r="B147" s="178" t="s">
        <v>346</v>
      </c>
      <c r="C147" s="181" t="s">
        <v>843</v>
      </c>
      <c r="D147" s="181" t="s">
        <v>804</v>
      </c>
    </row>
    <row r="148" spans="1:4" ht="51.75" customHeight="1">
      <c r="A148" s="178" t="s">
        <v>815</v>
      </c>
      <c r="B148" s="178" t="s">
        <v>1299</v>
      </c>
      <c r="C148" s="178" t="s">
        <v>817</v>
      </c>
      <c r="D148" s="178" t="s">
        <v>1300</v>
      </c>
    </row>
    <row r="149" spans="1:4" ht="75">
      <c r="A149" s="69" t="s">
        <v>14</v>
      </c>
      <c r="B149" s="69" t="s">
        <v>1301</v>
      </c>
      <c r="C149" s="69" t="s">
        <v>349</v>
      </c>
      <c r="D149" s="69" t="s">
        <v>1302</v>
      </c>
    </row>
    <row r="150" spans="1:4" ht="75">
      <c r="A150" s="236" t="s">
        <v>17</v>
      </c>
      <c r="B150" s="236" t="s">
        <v>369</v>
      </c>
      <c r="C150" s="178" t="s">
        <v>1303</v>
      </c>
      <c r="D150" s="178" t="s">
        <v>1302</v>
      </c>
    </row>
    <row r="151" spans="1:4" ht="90">
      <c r="A151" s="236"/>
      <c r="B151" s="236"/>
      <c r="C151" s="178" t="s">
        <v>1304</v>
      </c>
      <c r="D151" s="178" t="s">
        <v>1305</v>
      </c>
    </row>
    <row r="152" spans="1:4" ht="90">
      <c r="A152" s="178" t="s">
        <v>18</v>
      </c>
      <c r="B152" s="178" t="s">
        <v>370</v>
      </c>
      <c r="C152" s="178" t="s">
        <v>1304</v>
      </c>
      <c r="D152" s="178" t="s">
        <v>1305</v>
      </c>
    </row>
    <row r="153" spans="1:4" ht="75">
      <c r="A153" s="236" t="s">
        <v>23</v>
      </c>
      <c r="B153" s="236" t="s">
        <v>1314</v>
      </c>
      <c r="C153" s="178" t="s">
        <v>1303</v>
      </c>
      <c r="D153" s="178" t="s">
        <v>1302</v>
      </c>
    </row>
    <row r="154" spans="1:4" ht="90">
      <c r="A154" s="236"/>
      <c r="B154" s="236"/>
      <c r="C154" s="178" t="s">
        <v>1304</v>
      </c>
      <c r="D154" s="178" t="s">
        <v>1305</v>
      </c>
    </row>
    <row r="155" spans="1:4" ht="75">
      <c r="A155" s="236" t="s">
        <v>19</v>
      </c>
      <c r="B155" s="236" t="s">
        <v>372</v>
      </c>
      <c r="C155" s="178" t="s">
        <v>1303</v>
      </c>
      <c r="D155" s="178" t="s">
        <v>1302</v>
      </c>
    </row>
    <row r="156" spans="1:4" ht="105">
      <c r="A156" s="236"/>
      <c r="B156" s="236"/>
      <c r="C156" s="178" t="s">
        <v>1306</v>
      </c>
      <c r="D156" s="178" t="s">
        <v>1307</v>
      </c>
    </row>
    <row r="157" spans="1:4" ht="105">
      <c r="A157" s="178" t="s">
        <v>20</v>
      </c>
      <c r="B157" s="178" t="s">
        <v>1315</v>
      </c>
      <c r="C157" s="178" t="s">
        <v>1306</v>
      </c>
      <c r="D157" s="178" t="s">
        <v>1307</v>
      </c>
    </row>
    <row r="158" spans="1:4" ht="105">
      <c r="A158" s="178" t="s">
        <v>375</v>
      </c>
      <c r="B158" s="178" t="s">
        <v>376</v>
      </c>
      <c r="C158" s="178" t="s">
        <v>1306</v>
      </c>
      <c r="D158" s="178" t="s">
        <v>1307</v>
      </c>
    </row>
    <row r="159" spans="1:4" ht="75">
      <c r="A159" s="236" t="s">
        <v>342</v>
      </c>
      <c r="B159" s="236" t="s">
        <v>152</v>
      </c>
      <c r="C159" s="178" t="s">
        <v>1303</v>
      </c>
      <c r="D159" s="178" t="s">
        <v>1302</v>
      </c>
    </row>
    <row r="160" spans="1:4" ht="60">
      <c r="A160" s="236"/>
      <c r="B160" s="236"/>
      <c r="C160" s="178" t="s">
        <v>1308</v>
      </c>
      <c r="D160" s="178" t="s">
        <v>1309</v>
      </c>
    </row>
    <row r="161" spans="1:4" ht="60">
      <c r="A161" s="178" t="s">
        <v>379</v>
      </c>
      <c r="B161" s="178" t="s">
        <v>1316</v>
      </c>
      <c r="C161" s="178" t="s">
        <v>1310</v>
      </c>
      <c r="D161" s="178" t="s">
        <v>1309</v>
      </c>
    </row>
    <row r="162" spans="1:4" ht="135">
      <c r="A162" s="178" t="s">
        <v>421</v>
      </c>
      <c r="B162" s="178" t="s">
        <v>1317</v>
      </c>
      <c r="C162" s="178" t="s">
        <v>1310</v>
      </c>
      <c r="D162" s="178" t="s">
        <v>1309</v>
      </c>
    </row>
    <row r="163" spans="1:4" ht="60">
      <c r="A163" s="178" t="s">
        <v>129</v>
      </c>
      <c r="B163" s="178" t="s">
        <v>1318</v>
      </c>
      <c r="C163" s="178" t="s">
        <v>1310</v>
      </c>
      <c r="D163" s="178" t="s">
        <v>1309</v>
      </c>
    </row>
    <row r="164" spans="1:4" ht="60">
      <c r="A164" s="178" t="s">
        <v>1140</v>
      </c>
      <c r="B164" s="178" t="s">
        <v>1141</v>
      </c>
      <c r="C164" s="178" t="s">
        <v>1310</v>
      </c>
      <c r="D164" s="178" t="s">
        <v>1309</v>
      </c>
    </row>
    <row r="165" spans="1:4" ht="75">
      <c r="A165" s="236" t="s">
        <v>617</v>
      </c>
      <c r="B165" s="236" t="s">
        <v>1311</v>
      </c>
      <c r="C165" s="178" t="s">
        <v>1303</v>
      </c>
      <c r="D165" s="178" t="s">
        <v>1302</v>
      </c>
    </row>
    <row r="166" spans="1:4" ht="60">
      <c r="A166" s="236"/>
      <c r="B166" s="236"/>
      <c r="C166" s="178" t="s">
        <v>1310</v>
      </c>
      <c r="D166" s="178" t="s">
        <v>1309</v>
      </c>
    </row>
    <row r="167" spans="1:4" ht="120">
      <c r="A167" s="178" t="s">
        <v>384</v>
      </c>
      <c r="B167" s="178" t="s">
        <v>1319</v>
      </c>
      <c r="C167" s="178" t="s">
        <v>1310</v>
      </c>
      <c r="D167" s="178" t="s">
        <v>1309</v>
      </c>
    </row>
    <row r="168" spans="1:4" ht="75">
      <c r="A168" s="236" t="s">
        <v>288</v>
      </c>
      <c r="B168" s="236" t="s">
        <v>387</v>
      </c>
      <c r="C168" s="178" t="s">
        <v>1303</v>
      </c>
      <c r="D168" s="178" t="s">
        <v>1302</v>
      </c>
    </row>
    <row r="169" spans="1:4" ht="75">
      <c r="A169" s="236"/>
      <c r="B169" s="236"/>
      <c r="C169" s="178" t="s">
        <v>1745</v>
      </c>
      <c r="D169" s="178" t="s">
        <v>1312</v>
      </c>
    </row>
    <row r="170" spans="1:4" ht="75">
      <c r="A170" s="178" t="s">
        <v>388</v>
      </c>
      <c r="B170" s="178" t="s">
        <v>1313</v>
      </c>
      <c r="C170" s="178" t="s">
        <v>1745</v>
      </c>
      <c r="D170" s="178" t="s">
        <v>1312</v>
      </c>
    </row>
    <row r="171" spans="1:4" ht="75">
      <c r="A171" s="178" t="s">
        <v>390</v>
      </c>
      <c r="B171" s="178" t="s">
        <v>391</v>
      </c>
      <c r="C171" s="178" t="s">
        <v>1745</v>
      </c>
      <c r="D171" s="178" t="s">
        <v>1312</v>
      </c>
    </row>
    <row r="172" spans="1:4" ht="75">
      <c r="A172" s="178" t="s">
        <v>392</v>
      </c>
      <c r="B172" s="178" t="s">
        <v>393</v>
      </c>
      <c r="C172" s="178" t="s">
        <v>1745</v>
      </c>
      <c r="D172" s="178" t="s">
        <v>1312</v>
      </c>
    </row>
    <row r="173" spans="1:4" ht="75">
      <c r="A173" s="178" t="s">
        <v>394</v>
      </c>
      <c r="B173" s="178" t="s">
        <v>1149</v>
      </c>
      <c r="C173" s="178" t="s">
        <v>1745</v>
      </c>
      <c r="D173" s="178" t="s">
        <v>1312</v>
      </c>
    </row>
    <row r="174" spans="1:4" ht="75">
      <c r="A174" s="178" t="s">
        <v>394</v>
      </c>
      <c r="B174" s="178" t="s">
        <v>958</v>
      </c>
      <c r="C174" s="178" t="s">
        <v>1745</v>
      </c>
      <c r="D174" s="178" t="s">
        <v>1312</v>
      </c>
    </row>
    <row r="175" spans="1:4" ht="75">
      <c r="A175" s="69" t="s">
        <v>24</v>
      </c>
      <c r="B175" s="69" t="s">
        <v>1320</v>
      </c>
      <c r="C175" s="69" t="s">
        <v>1321</v>
      </c>
      <c r="D175" s="69" t="s">
        <v>1322</v>
      </c>
    </row>
    <row r="176" spans="1:4" ht="75">
      <c r="A176" s="178" t="s">
        <v>17</v>
      </c>
      <c r="B176" s="178" t="s">
        <v>1207</v>
      </c>
      <c r="C176" s="178" t="s">
        <v>1321</v>
      </c>
      <c r="D176" s="178" t="s">
        <v>1323</v>
      </c>
    </row>
    <row r="177" spans="1:4" ht="55.5" customHeight="1">
      <c r="A177" s="178" t="s">
        <v>18</v>
      </c>
      <c r="B177" s="178" t="s">
        <v>409</v>
      </c>
      <c r="C177" s="178" t="s">
        <v>1321</v>
      </c>
      <c r="D177" s="178" t="s">
        <v>1323</v>
      </c>
    </row>
    <row r="178" spans="1:4" ht="52.5" customHeight="1">
      <c r="A178" s="178" t="s">
        <v>23</v>
      </c>
      <c r="B178" s="178" t="s">
        <v>1325</v>
      </c>
      <c r="C178" s="178" t="s">
        <v>1321</v>
      </c>
      <c r="D178" s="178" t="s">
        <v>1323</v>
      </c>
    </row>
    <row r="179" spans="1:4" ht="75">
      <c r="A179" s="178" t="s">
        <v>313</v>
      </c>
      <c r="B179" s="178" t="s">
        <v>412</v>
      </c>
      <c r="C179" s="178" t="s">
        <v>1321</v>
      </c>
      <c r="D179" s="178" t="s">
        <v>1323</v>
      </c>
    </row>
    <row r="180" spans="1:4" ht="75">
      <c r="A180" s="178" t="s">
        <v>242</v>
      </c>
      <c r="B180" s="178" t="s">
        <v>413</v>
      </c>
      <c r="C180" s="178" t="s">
        <v>1321</v>
      </c>
      <c r="D180" s="178" t="s">
        <v>1323</v>
      </c>
    </row>
    <row r="181" spans="1:4" ht="105">
      <c r="A181" s="178" t="s">
        <v>19</v>
      </c>
      <c r="B181" s="178" t="s">
        <v>1326</v>
      </c>
      <c r="C181" s="178" t="s">
        <v>1744</v>
      </c>
      <c r="D181" s="178" t="s">
        <v>1324</v>
      </c>
    </row>
    <row r="182" spans="1:4" ht="90">
      <c r="A182" s="178" t="s">
        <v>20</v>
      </c>
      <c r="B182" s="178" t="s">
        <v>1327</v>
      </c>
      <c r="C182" s="178" t="s">
        <v>1744</v>
      </c>
      <c r="D182" s="178" t="s">
        <v>1324</v>
      </c>
    </row>
    <row r="183" spans="1:4" ht="48.75" customHeight="1">
      <c r="A183" s="178" t="s">
        <v>342</v>
      </c>
      <c r="B183" s="178" t="s">
        <v>1328</v>
      </c>
      <c r="C183" s="178" t="s">
        <v>1330</v>
      </c>
      <c r="D183" s="178" t="s">
        <v>1329</v>
      </c>
    </row>
    <row r="184" spans="1:4" ht="75">
      <c r="A184" s="178" t="s">
        <v>421</v>
      </c>
      <c r="B184" s="178" t="s">
        <v>422</v>
      </c>
      <c r="C184" s="178" t="s">
        <v>1330</v>
      </c>
      <c r="D184" s="178" t="s">
        <v>1329</v>
      </c>
    </row>
    <row r="185" spans="1:4" ht="60">
      <c r="A185" s="178" t="s">
        <v>617</v>
      </c>
      <c r="B185" s="178" t="s">
        <v>424</v>
      </c>
      <c r="C185" s="178" t="s">
        <v>1331</v>
      </c>
      <c r="D185" s="178" t="s">
        <v>1332</v>
      </c>
    </row>
    <row r="186" spans="1:4" ht="45">
      <c r="A186" s="178" t="s">
        <v>384</v>
      </c>
      <c r="B186" s="178" t="s">
        <v>425</v>
      </c>
      <c r="C186" s="178" t="s">
        <v>1331</v>
      </c>
      <c r="D186" s="178" t="s">
        <v>1332</v>
      </c>
    </row>
    <row r="187" spans="1:4" ht="34.5" customHeight="1">
      <c r="A187" s="69" t="s">
        <v>24</v>
      </c>
      <c r="B187" s="69" t="s">
        <v>1340</v>
      </c>
      <c r="C187" s="69" t="s">
        <v>1341</v>
      </c>
      <c r="D187" s="69" t="s">
        <v>1342</v>
      </c>
    </row>
    <row r="188" spans="1:4" s="157" customFormat="1" ht="35.25" customHeight="1">
      <c r="A188" s="178" t="s">
        <v>17</v>
      </c>
      <c r="B188" s="178" t="s">
        <v>1343</v>
      </c>
      <c r="C188" s="178" t="s">
        <v>1341</v>
      </c>
      <c r="D188" s="178" t="s">
        <v>1342</v>
      </c>
    </row>
    <row r="189" spans="1:4" s="157" customFormat="1" ht="36.75" customHeight="1">
      <c r="A189" s="178" t="s">
        <v>944</v>
      </c>
      <c r="B189" s="178" t="s">
        <v>1344</v>
      </c>
      <c r="C189" s="178" t="s">
        <v>1341</v>
      </c>
      <c r="D189" s="178" t="s">
        <v>1342</v>
      </c>
    </row>
    <row r="190" spans="1:4" ht="35.25" customHeight="1">
      <c r="A190" s="178" t="s">
        <v>19</v>
      </c>
      <c r="B190" s="178" t="s">
        <v>433</v>
      </c>
      <c r="C190" s="178" t="s">
        <v>1334</v>
      </c>
      <c r="D190" s="178" t="s">
        <v>1335</v>
      </c>
    </row>
    <row r="191" spans="1:4" ht="82.5" customHeight="1">
      <c r="A191" s="178" t="s">
        <v>1336</v>
      </c>
      <c r="B191" s="178" t="s">
        <v>1345</v>
      </c>
      <c r="C191" s="178" t="s">
        <v>1334</v>
      </c>
      <c r="D191" s="178" t="s">
        <v>1335</v>
      </c>
    </row>
    <row r="192" spans="1:4" ht="60">
      <c r="A192" s="178" t="s">
        <v>21</v>
      </c>
      <c r="B192" s="178" t="s">
        <v>437</v>
      </c>
      <c r="C192" s="178" t="s">
        <v>1333</v>
      </c>
      <c r="D192" s="178" t="s">
        <v>1335</v>
      </c>
    </row>
    <row r="193" spans="1:4" ht="240">
      <c r="A193" s="178" t="s">
        <v>319</v>
      </c>
      <c r="B193" s="178" t="s">
        <v>439</v>
      </c>
      <c r="C193" s="178" t="s">
        <v>1333</v>
      </c>
      <c r="D193" s="178" t="s">
        <v>1335</v>
      </c>
    </row>
    <row r="194" spans="1:4" ht="285">
      <c r="A194" s="178" t="s">
        <v>703</v>
      </c>
      <c r="B194" s="178" t="s">
        <v>441</v>
      </c>
      <c r="C194" s="178" t="s">
        <v>1333</v>
      </c>
      <c r="D194" s="178" t="s">
        <v>1335</v>
      </c>
    </row>
    <row r="195" spans="1:4" ht="165">
      <c r="A195" s="178" t="s">
        <v>707</v>
      </c>
      <c r="B195" s="178" t="s">
        <v>442</v>
      </c>
      <c r="C195" s="178" t="s">
        <v>1333</v>
      </c>
      <c r="D195" s="178" t="s">
        <v>1335</v>
      </c>
    </row>
    <row r="196" spans="1:4" ht="105">
      <c r="A196" s="178" t="s">
        <v>710</v>
      </c>
      <c r="B196" s="178" t="s">
        <v>1337</v>
      </c>
      <c r="C196" s="178" t="s">
        <v>1333</v>
      </c>
      <c r="D196" s="178" t="s">
        <v>1335</v>
      </c>
    </row>
    <row r="197" spans="1:4" ht="60">
      <c r="A197" s="178" t="s">
        <v>1338</v>
      </c>
      <c r="B197" s="178" t="s">
        <v>1245</v>
      </c>
      <c r="C197" s="178" t="s">
        <v>1333</v>
      </c>
      <c r="D197" s="178" t="s">
        <v>1335</v>
      </c>
    </row>
    <row r="198" spans="1:4" ht="195">
      <c r="A198" s="178" t="s">
        <v>789</v>
      </c>
      <c r="B198" s="178" t="s">
        <v>1339</v>
      </c>
      <c r="C198" s="178" t="s">
        <v>1333</v>
      </c>
      <c r="D198" s="178" t="s">
        <v>1335</v>
      </c>
    </row>
    <row r="199" spans="1:4" s="173" customFormat="1" ht="30">
      <c r="A199" s="235" t="s">
        <v>14</v>
      </c>
      <c r="B199" s="235" t="s">
        <v>1689</v>
      </c>
      <c r="C199" s="179" t="s">
        <v>1348</v>
      </c>
      <c r="D199" s="179" t="s">
        <v>1349</v>
      </c>
    </row>
    <row r="200" spans="1:4" s="173" customFormat="1" ht="75">
      <c r="A200" s="235"/>
      <c r="B200" s="235"/>
      <c r="C200" s="179" t="s">
        <v>1352</v>
      </c>
      <c r="D200" s="179" t="s">
        <v>1690</v>
      </c>
    </row>
    <row r="201" spans="1:4" s="173" customFormat="1" ht="75">
      <c r="A201" s="235"/>
      <c r="B201" s="235"/>
      <c r="C201" s="179" t="s">
        <v>1346</v>
      </c>
      <c r="D201" s="179" t="s">
        <v>1347</v>
      </c>
    </row>
    <row r="202" spans="1:4" s="173" customFormat="1">
      <c r="A202" s="235"/>
      <c r="B202" s="235"/>
      <c r="C202" s="235" t="s">
        <v>1362</v>
      </c>
      <c r="D202" s="235" t="s">
        <v>1363</v>
      </c>
    </row>
    <row r="203" spans="1:4" s="173" customFormat="1">
      <c r="A203" s="235"/>
      <c r="B203" s="235"/>
      <c r="C203" s="235"/>
      <c r="D203" s="235"/>
    </row>
    <row r="204" spans="1:4" s="165" customFormat="1">
      <c r="A204" s="223" t="s">
        <v>17</v>
      </c>
      <c r="B204" s="223" t="s">
        <v>453</v>
      </c>
      <c r="C204" s="223" t="s">
        <v>1348</v>
      </c>
      <c r="D204" s="223" t="s">
        <v>1349</v>
      </c>
    </row>
    <row r="205" spans="1:4" s="165" customFormat="1">
      <c r="A205" s="223"/>
      <c r="B205" s="223"/>
      <c r="C205" s="223"/>
      <c r="D205" s="223"/>
    </row>
    <row r="206" spans="1:4" s="165" customFormat="1">
      <c r="A206" s="223" t="s">
        <v>18</v>
      </c>
      <c r="B206" s="227" t="s">
        <v>1350</v>
      </c>
      <c r="C206" s="223" t="s">
        <v>1348</v>
      </c>
      <c r="D206" s="223" t="s">
        <v>1349</v>
      </c>
    </row>
    <row r="207" spans="1:4" s="165" customFormat="1">
      <c r="A207" s="223"/>
      <c r="B207" s="227"/>
      <c r="C207" s="223"/>
      <c r="D207" s="223"/>
    </row>
    <row r="208" spans="1:4" s="165" customFormat="1">
      <c r="A208" s="223" t="s">
        <v>57</v>
      </c>
      <c r="B208" s="227" t="s">
        <v>455</v>
      </c>
      <c r="C208" s="223" t="s">
        <v>1348</v>
      </c>
      <c r="D208" s="223" t="s">
        <v>1349</v>
      </c>
    </row>
    <row r="209" spans="1:4" s="165" customFormat="1">
      <c r="A209" s="223"/>
      <c r="B209" s="227"/>
      <c r="C209" s="223"/>
      <c r="D209" s="223"/>
    </row>
    <row r="210" spans="1:4" s="165" customFormat="1">
      <c r="A210" s="223" t="s">
        <v>1351</v>
      </c>
      <c r="B210" s="223" t="s">
        <v>457</v>
      </c>
      <c r="C210" s="223" t="s">
        <v>1348</v>
      </c>
      <c r="D210" s="223" t="s">
        <v>1349</v>
      </c>
    </row>
    <row r="211" spans="1:4" s="165" customFormat="1">
      <c r="A211" s="223"/>
      <c r="B211" s="223"/>
      <c r="C211" s="223"/>
      <c r="D211" s="223"/>
    </row>
    <row r="212" spans="1:4" s="165" customFormat="1">
      <c r="A212" s="223"/>
      <c r="B212" s="223"/>
      <c r="C212" s="223" t="s">
        <v>1348</v>
      </c>
      <c r="D212" s="223" t="s">
        <v>1349</v>
      </c>
    </row>
    <row r="213" spans="1:4" s="165" customFormat="1">
      <c r="A213" s="223"/>
      <c r="B213" s="223"/>
      <c r="C213" s="223"/>
      <c r="D213" s="223"/>
    </row>
    <row r="214" spans="1:4" s="165" customFormat="1">
      <c r="A214" s="223" t="s">
        <v>19</v>
      </c>
      <c r="B214" s="223" t="s">
        <v>995</v>
      </c>
      <c r="C214" s="223" t="s">
        <v>1352</v>
      </c>
      <c r="D214" s="223" t="s">
        <v>1690</v>
      </c>
    </row>
    <row r="215" spans="1:4" s="165" customFormat="1">
      <c r="A215" s="223"/>
      <c r="B215" s="223"/>
      <c r="C215" s="223"/>
      <c r="D215" s="223"/>
    </row>
    <row r="216" spans="1:4" s="165" customFormat="1">
      <c r="A216" s="223" t="s">
        <v>20</v>
      </c>
      <c r="B216" s="223" t="s">
        <v>982</v>
      </c>
      <c r="C216" s="223" t="s">
        <v>1352</v>
      </c>
      <c r="D216" s="223" t="s">
        <v>1690</v>
      </c>
    </row>
    <row r="217" spans="1:4" s="165" customFormat="1">
      <c r="A217" s="223"/>
      <c r="B217" s="223"/>
      <c r="C217" s="223"/>
      <c r="D217" s="223"/>
    </row>
    <row r="218" spans="1:4" s="165" customFormat="1">
      <c r="A218" s="223" t="s">
        <v>21</v>
      </c>
      <c r="B218" s="223" t="s">
        <v>1353</v>
      </c>
      <c r="C218" s="223" t="s">
        <v>1352</v>
      </c>
      <c r="D218" s="223" t="s">
        <v>1690</v>
      </c>
    </row>
    <row r="219" spans="1:4" s="165" customFormat="1">
      <c r="A219" s="223"/>
      <c r="B219" s="223"/>
      <c r="C219" s="223"/>
      <c r="D219" s="223"/>
    </row>
    <row r="220" spans="1:4" s="165" customFormat="1">
      <c r="A220" s="223" t="s">
        <v>342</v>
      </c>
      <c r="B220" s="223" t="s">
        <v>1354</v>
      </c>
      <c r="C220" s="223" t="s">
        <v>1348</v>
      </c>
      <c r="D220" s="223" t="s">
        <v>1349</v>
      </c>
    </row>
    <row r="221" spans="1:4" s="165" customFormat="1">
      <c r="A221" s="223"/>
      <c r="B221" s="223"/>
      <c r="C221" s="223"/>
      <c r="D221" s="223"/>
    </row>
    <row r="222" spans="1:4" s="165" customFormat="1">
      <c r="A222" s="223"/>
      <c r="B222" s="223"/>
      <c r="C222" s="223"/>
      <c r="D222" s="223"/>
    </row>
    <row r="223" spans="1:4" s="165" customFormat="1">
      <c r="A223" s="223" t="s">
        <v>379</v>
      </c>
      <c r="B223" s="223" t="s">
        <v>1355</v>
      </c>
      <c r="C223" s="223" t="s">
        <v>1348</v>
      </c>
      <c r="D223" s="223" t="s">
        <v>1349</v>
      </c>
    </row>
    <row r="224" spans="1:4" s="165" customFormat="1">
      <c r="A224" s="223"/>
      <c r="B224" s="223"/>
      <c r="C224" s="223"/>
      <c r="D224" s="223"/>
    </row>
    <row r="225" spans="1:4" s="165" customFormat="1">
      <c r="A225" s="223"/>
      <c r="B225" s="223"/>
      <c r="C225" s="223"/>
      <c r="D225" s="223"/>
    </row>
    <row r="226" spans="1:4" s="165" customFormat="1">
      <c r="A226" s="223" t="s">
        <v>421</v>
      </c>
      <c r="B226" s="223" t="s">
        <v>1356</v>
      </c>
      <c r="C226" s="223" t="s">
        <v>1348</v>
      </c>
      <c r="D226" s="223" t="s">
        <v>1349</v>
      </c>
    </row>
    <row r="227" spans="1:4" s="165" customFormat="1">
      <c r="A227" s="223"/>
      <c r="B227" s="223"/>
      <c r="C227" s="223"/>
      <c r="D227" s="223"/>
    </row>
    <row r="228" spans="1:4" s="165" customFormat="1">
      <c r="A228" s="223"/>
      <c r="B228" s="223"/>
      <c r="C228" s="223"/>
      <c r="D228" s="223"/>
    </row>
    <row r="229" spans="1:4" s="165" customFormat="1">
      <c r="A229" s="223" t="s">
        <v>617</v>
      </c>
      <c r="B229" s="223" t="s">
        <v>1357</v>
      </c>
      <c r="C229" s="223" t="s">
        <v>1348</v>
      </c>
      <c r="D229" s="223" t="s">
        <v>1349</v>
      </c>
    </row>
    <row r="230" spans="1:4" s="165" customFormat="1">
      <c r="A230" s="223"/>
      <c r="B230" s="223"/>
      <c r="C230" s="223"/>
      <c r="D230" s="223"/>
    </row>
    <row r="231" spans="1:4" s="165" customFormat="1">
      <c r="A231" s="223"/>
      <c r="B231" s="223"/>
      <c r="C231" s="223"/>
      <c r="D231" s="223"/>
    </row>
    <row r="232" spans="1:4" s="165" customFormat="1">
      <c r="A232" s="223" t="s">
        <v>384</v>
      </c>
      <c r="B232" s="223" t="s">
        <v>1007</v>
      </c>
      <c r="C232" s="223" t="s">
        <v>1348</v>
      </c>
      <c r="D232" s="223" t="s">
        <v>1349</v>
      </c>
    </row>
    <row r="233" spans="1:4" s="165" customFormat="1">
      <c r="A233" s="223"/>
      <c r="B233" s="223"/>
      <c r="C233" s="223"/>
      <c r="D233" s="223"/>
    </row>
    <row r="234" spans="1:4" s="165" customFormat="1">
      <c r="A234" s="223"/>
      <c r="B234" s="223"/>
      <c r="C234" s="223"/>
      <c r="D234" s="223"/>
    </row>
    <row r="235" spans="1:4" s="165" customFormat="1">
      <c r="A235" s="223" t="s">
        <v>1010</v>
      </c>
      <c r="B235" s="223" t="s">
        <v>1011</v>
      </c>
      <c r="C235" s="223" t="s">
        <v>1348</v>
      </c>
      <c r="D235" s="223" t="s">
        <v>1349</v>
      </c>
    </row>
    <row r="236" spans="1:4" s="165" customFormat="1">
      <c r="A236" s="223"/>
      <c r="B236" s="223"/>
      <c r="C236" s="223"/>
      <c r="D236" s="223"/>
    </row>
    <row r="237" spans="1:4" s="165" customFormat="1">
      <c r="A237" s="223"/>
      <c r="B237" s="223"/>
      <c r="C237" s="223"/>
      <c r="D237" s="223"/>
    </row>
    <row r="238" spans="1:4" s="165" customFormat="1">
      <c r="A238" s="223" t="s">
        <v>1015</v>
      </c>
      <c r="B238" s="223" t="s">
        <v>1016</v>
      </c>
      <c r="C238" s="223" t="s">
        <v>1348</v>
      </c>
      <c r="D238" s="223" t="s">
        <v>1349</v>
      </c>
    </row>
    <row r="239" spans="1:4" s="165" customFormat="1">
      <c r="A239" s="223"/>
      <c r="B239" s="223"/>
      <c r="C239" s="223"/>
      <c r="D239" s="223"/>
    </row>
    <row r="240" spans="1:4" s="165" customFormat="1">
      <c r="A240" s="223"/>
      <c r="B240" s="223"/>
      <c r="C240" s="223"/>
      <c r="D240" s="223"/>
    </row>
    <row r="241" spans="1:4" s="165" customFormat="1">
      <c r="A241" s="223" t="s">
        <v>1019</v>
      </c>
      <c r="B241" s="223" t="s">
        <v>1020</v>
      </c>
      <c r="C241" s="223" t="s">
        <v>1348</v>
      </c>
      <c r="D241" s="223" t="s">
        <v>1349</v>
      </c>
    </row>
    <row r="242" spans="1:4" s="165" customFormat="1">
      <c r="A242" s="223"/>
      <c r="B242" s="223"/>
      <c r="C242" s="223"/>
      <c r="D242" s="223"/>
    </row>
    <row r="243" spans="1:4" s="165" customFormat="1">
      <c r="A243" s="223"/>
      <c r="B243" s="223"/>
      <c r="C243" s="223"/>
      <c r="D243" s="223"/>
    </row>
    <row r="244" spans="1:4" s="165" customFormat="1">
      <c r="A244" s="223" t="s">
        <v>288</v>
      </c>
      <c r="B244" s="223" t="s">
        <v>1022</v>
      </c>
      <c r="C244" s="223" t="s">
        <v>1348</v>
      </c>
      <c r="D244" s="223" t="s">
        <v>1349</v>
      </c>
    </row>
    <row r="245" spans="1:4" s="165" customFormat="1">
      <c r="A245" s="223"/>
      <c r="B245" s="223"/>
      <c r="C245" s="223"/>
      <c r="D245" s="223"/>
    </row>
    <row r="246" spans="1:4" s="165" customFormat="1">
      <c r="A246" s="223"/>
      <c r="B246" s="223"/>
      <c r="C246" s="223"/>
      <c r="D246" s="223"/>
    </row>
    <row r="247" spans="1:4" s="165" customFormat="1">
      <c r="A247" s="223" t="s">
        <v>388</v>
      </c>
      <c r="B247" s="223" t="s">
        <v>1358</v>
      </c>
      <c r="C247" s="223" t="s">
        <v>1348</v>
      </c>
      <c r="D247" s="223" t="s">
        <v>1349</v>
      </c>
    </row>
    <row r="248" spans="1:4" s="165" customFormat="1">
      <c r="A248" s="223"/>
      <c r="B248" s="223"/>
      <c r="C248" s="223"/>
      <c r="D248" s="223"/>
    </row>
    <row r="249" spans="1:4" s="165" customFormat="1">
      <c r="A249" s="223"/>
      <c r="B249" s="223"/>
      <c r="C249" s="223"/>
      <c r="D249" s="223"/>
    </row>
    <row r="250" spans="1:4" s="165" customFormat="1">
      <c r="A250" s="223" t="s">
        <v>625</v>
      </c>
      <c r="B250" s="223" t="s">
        <v>1025</v>
      </c>
      <c r="C250" s="223" t="s">
        <v>1348</v>
      </c>
      <c r="D250" s="223" t="s">
        <v>1349</v>
      </c>
    </row>
    <row r="251" spans="1:4" s="165" customFormat="1">
      <c r="A251" s="223"/>
      <c r="B251" s="223"/>
      <c r="C251" s="223"/>
      <c r="D251" s="223"/>
    </row>
    <row r="252" spans="1:4" s="165" customFormat="1">
      <c r="A252" s="223"/>
      <c r="B252" s="223"/>
      <c r="C252" s="223"/>
      <c r="D252" s="223"/>
    </row>
    <row r="253" spans="1:4" s="165" customFormat="1">
      <c r="A253" s="223" t="s">
        <v>626</v>
      </c>
      <c r="B253" s="223" t="s">
        <v>1026</v>
      </c>
      <c r="C253" s="223" t="s">
        <v>1348</v>
      </c>
      <c r="D253" s="223" t="s">
        <v>1349</v>
      </c>
    </row>
    <row r="254" spans="1:4" s="165" customFormat="1">
      <c r="A254" s="223"/>
      <c r="B254" s="223"/>
      <c r="C254" s="223"/>
      <c r="D254" s="223"/>
    </row>
    <row r="255" spans="1:4" s="165" customFormat="1">
      <c r="A255" s="223" t="s">
        <v>630</v>
      </c>
      <c r="B255" s="223" t="s">
        <v>1359</v>
      </c>
      <c r="C255" s="223" t="s">
        <v>1348</v>
      </c>
      <c r="D255" s="223" t="s">
        <v>1349</v>
      </c>
    </row>
    <row r="256" spans="1:4" s="165" customFormat="1">
      <c r="A256" s="223"/>
      <c r="B256" s="223"/>
      <c r="C256" s="223"/>
      <c r="D256" s="223"/>
    </row>
    <row r="257" spans="1:4" s="165" customFormat="1">
      <c r="A257" s="223"/>
      <c r="B257" s="223"/>
      <c r="C257" s="223"/>
      <c r="D257" s="223"/>
    </row>
    <row r="258" spans="1:4" s="165" customFormat="1">
      <c r="A258" s="223" t="s">
        <v>633</v>
      </c>
      <c r="B258" s="223" t="s">
        <v>1030</v>
      </c>
      <c r="C258" s="223" t="s">
        <v>1348</v>
      </c>
      <c r="D258" s="223" t="s">
        <v>1349</v>
      </c>
    </row>
    <row r="259" spans="1:4" s="165" customFormat="1">
      <c r="A259" s="223"/>
      <c r="B259" s="223"/>
      <c r="C259" s="223"/>
      <c r="D259" s="223"/>
    </row>
    <row r="260" spans="1:4" s="165" customFormat="1">
      <c r="A260" s="223" t="s">
        <v>637</v>
      </c>
      <c r="B260" s="223" t="s">
        <v>1691</v>
      </c>
      <c r="C260" s="223" t="s">
        <v>1348</v>
      </c>
      <c r="D260" s="223" t="s">
        <v>1349</v>
      </c>
    </row>
    <row r="261" spans="1:4" s="165" customFormat="1">
      <c r="A261" s="223"/>
      <c r="B261" s="223"/>
      <c r="C261" s="223"/>
      <c r="D261" s="223"/>
    </row>
    <row r="262" spans="1:4" s="165" customFormat="1">
      <c r="A262" s="223" t="s">
        <v>1032</v>
      </c>
      <c r="B262" s="223" t="s">
        <v>1033</v>
      </c>
      <c r="C262" s="223" t="s">
        <v>1348</v>
      </c>
      <c r="D262" s="223" t="s">
        <v>1349</v>
      </c>
    </row>
    <row r="263" spans="1:4" s="165" customFormat="1">
      <c r="A263" s="223"/>
      <c r="B263" s="223"/>
      <c r="C263" s="223"/>
      <c r="D263" s="223"/>
    </row>
    <row r="264" spans="1:4" s="165" customFormat="1">
      <c r="A264" s="223" t="s">
        <v>1034</v>
      </c>
      <c r="B264" s="223" t="s">
        <v>1035</v>
      </c>
      <c r="C264" s="223" t="s">
        <v>1348</v>
      </c>
      <c r="D264" s="223" t="s">
        <v>1349</v>
      </c>
    </row>
    <row r="265" spans="1:4" s="165" customFormat="1">
      <c r="A265" s="223"/>
      <c r="B265" s="223"/>
      <c r="C265" s="223"/>
      <c r="D265" s="223"/>
    </row>
    <row r="266" spans="1:4" s="165" customFormat="1">
      <c r="A266" s="223"/>
      <c r="B266" s="223"/>
      <c r="C266" s="223"/>
      <c r="D266" s="223"/>
    </row>
    <row r="267" spans="1:4" s="165" customFormat="1">
      <c r="A267" s="223" t="s">
        <v>1040</v>
      </c>
      <c r="B267" s="223" t="s">
        <v>1041</v>
      </c>
      <c r="C267" s="223" t="s">
        <v>1348</v>
      </c>
      <c r="D267" s="223" t="s">
        <v>1349</v>
      </c>
    </row>
    <row r="268" spans="1:4" s="165" customFormat="1">
      <c r="A268" s="223"/>
      <c r="B268" s="223"/>
      <c r="C268" s="223"/>
      <c r="D268" s="223"/>
    </row>
    <row r="269" spans="1:4" s="165" customFormat="1">
      <c r="A269" s="223"/>
      <c r="B269" s="223"/>
      <c r="C269" s="223"/>
      <c r="D269" s="223"/>
    </row>
    <row r="270" spans="1:4" s="165" customFormat="1">
      <c r="A270" s="223" t="s">
        <v>1042</v>
      </c>
      <c r="B270" s="223" t="s">
        <v>1043</v>
      </c>
      <c r="C270" s="223" t="s">
        <v>1348</v>
      </c>
      <c r="D270" s="223" t="s">
        <v>1349</v>
      </c>
    </row>
    <row r="271" spans="1:4" s="165" customFormat="1">
      <c r="A271" s="223"/>
      <c r="B271" s="223"/>
      <c r="C271" s="223"/>
      <c r="D271" s="223"/>
    </row>
    <row r="272" spans="1:4" s="165" customFormat="1">
      <c r="A272" s="223" t="s">
        <v>1045</v>
      </c>
      <c r="B272" s="223" t="s">
        <v>1046</v>
      </c>
      <c r="C272" s="223" t="s">
        <v>1348</v>
      </c>
      <c r="D272" s="223" t="s">
        <v>1349</v>
      </c>
    </row>
    <row r="273" spans="1:4" s="165" customFormat="1">
      <c r="A273" s="223"/>
      <c r="B273" s="223"/>
      <c r="C273" s="223"/>
      <c r="D273" s="223"/>
    </row>
    <row r="274" spans="1:4" s="165" customFormat="1">
      <c r="A274" s="223" t="s">
        <v>1047</v>
      </c>
      <c r="B274" s="223" t="s">
        <v>1048</v>
      </c>
      <c r="C274" s="223" t="s">
        <v>1348</v>
      </c>
      <c r="D274" s="223" t="s">
        <v>1349</v>
      </c>
    </row>
    <row r="275" spans="1:4" s="165" customFormat="1">
      <c r="A275" s="223"/>
      <c r="B275" s="223"/>
      <c r="C275" s="223"/>
      <c r="D275" s="223"/>
    </row>
    <row r="276" spans="1:4" s="165" customFormat="1">
      <c r="A276" s="223" t="s">
        <v>460</v>
      </c>
      <c r="B276" s="223" t="s">
        <v>1049</v>
      </c>
      <c r="C276" s="223" t="s">
        <v>1346</v>
      </c>
      <c r="D276" s="223" t="s">
        <v>1347</v>
      </c>
    </row>
    <row r="277" spans="1:4" s="165" customFormat="1">
      <c r="A277" s="223"/>
      <c r="B277" s="223"/>
      <c r="C277" s="223"/>
      <c r="D277" s="223"/>
    </row>
    <row r="278" spans="1:4" s="165" customFormat="1">
      <c r="A278" s="223" t="s">
        <v>462</v>
      </c>
      <c r="B278" s="223" t="s">
        <v>463</v>
      </c>
      <c r="C278" s="223" t="s">
        <v>1346</v>
      </c>
      <c r="D278" s="223" t="s">
        <v>1347</v>
      </c>
    </row>
    <row r="279" spans="1:4" s="165" customFormat="1">
      <c r="A279" s="223"/>
      <c r="B279" s="223"/>
      <c r="C279" s="223"/>
      <c r="D279" s="223"/>
    </row>
    <row r="280" spans="1:4" s="165" customFormat="1">
      <c r="A280" s="223" t="s">
        <v>465</v>
      </c>
      <c r="B280" s="223" t="s">
        <v>1360</v>
      </c>
      <c r="C280" s="223" t="s">
        <v>1346</v>
      </c>
      <c r="D280" s="223" t="s">
        <v>1347</v>
      </c>
    </row>
    <row r="281" spans="1:4" s="165" customFormat="1">
      <c r="A281" s="223"/>
      <c r="B281" s="223"/>
      <c r="C281" s="223"/>
      <c r="D281" s="223"/>
    </row>
    <row r="282" spans="1:4" s="165" customFormat="1">
      <c r="A282" s="223" t="s">
        <v>1051</v>
      </c>
      <c r="B282" s="223" t="s">
        <v>1361</v>
      </c>
      <c r="C282" s="223" t="s">
        <v>1346</v>
      </c>
      <c r="D282" s="223" t="s">
        <v>1347</v>
      </c>
    </row>
    <row r="283" spans="1:4" s="165" customFormat="1">
      <c r="A283" s="223"/>
      <c r="B283" s="223"/>
      <c r="C283" s="223"/>
      <c r="D283" s="223"/>
    </row>
    <row r="284" spans="1:4" s="165" customFormat="1">
      <c r="A284" s="223"/>
      <c r="B284" s="223"/>
      <c r="C284" s="223" t="s">
        <v>1362</v>
      </c>
      <c r="D284" s="223" t="s">
        <v>1363</v>
      </c>
    </row>
    <row r="285" spans="1:4" s="165" customFormat="1">
      <c r="A285" s="223"/>
      <c r="B285" s="223"/>
      <c r="C285" s="223"/>
      <c r="D285" s="223"/>
    </row>
    <row r="286" spans="1:4" s="165" customFormat="1">
      <c r="A286" s="223" t="s">
        <v>468</v>
      </c>
      <c r="B286" s="223" t="s">
        <v>469</v>
      </c>
      <c r="C286" s="223" t="s">
        <v>1346</v>
      </c>
      <c r="D286" s="223" t="s">
        <v>1347</v>
      </c>
    </row>
    <row r="287" spans="1:4" s="165" customFormat="1">
      <c r="A287" s="223"/>
      <c r="B287" s="223"/>
      <c r="C287" s="223"/>
      <c r="D287" s="223"/>
    </row>
    <row r="288" spans="1:4" s="165" customFormat="1">
      <c r="A288" s="223" t="s">
        <v>470</v>
      </c>
      <c r="B288" s="223" t="s">
        <v>471</v>
      </c>
      <c r="C288" s="223" t="s">
        <v>1346</v>
      </c>
      <c r="D288" s="223" t="s">
        <v>1347</v>
      </c>
    </row>
    <row r="289" spans="1:5" s="165" customFormat="1">
      <c r="A289" s="223"/>
      <c r="B289" s="223"/>
      <c r="C289" s="223"/>
      <c r="D289" s="223"/>
    </row>
    <row r="290" spans="1:5" s="165" customFormat="1">
      <c r="A290" s="223" t="s">
        <v>472</v>
      </c>
      <c r="B290" s="223" t="s">
        <v>1053</v>
      </c>
      <c r="C290" s="223" t="s">
        <v>1362</v>
      </c>
      <c r="D290" s="223" t="s">
        <v>1363</v>
      </c>
    </row>
    <row r="291" spans="1:5" s="165" customFormat="1">
      <c r="A291" s="223"/>
      <c r="B291" s="223"/>
      <c r="C291" s="223"/>
      <c r="D291" s="223"/>
    </row>
    <row r="292" spans="1:5" s="165" customFormat="1">
      <c r="A292" s="223" t="s">
        <v>474</v>
      </c>
      <c r="B292" s="223" t="s">
        <v>1364</v>
      </c>
      <c r="C292" s="223" t="s">
        <v>1362</v>
      </c>
      <c r="D292" s="223" t="s">
        <v>1363</v>
      </c>
    </row>
    <row r="293" spans="1:5" s="165" customFormat="1">
      <c r="A293" s="223"/>
      <c r="B293" s="223"/>
      <c r="C293" s="223"/>
      <c r="D293" s="223"/>
    </row>
    <row r="294" spans="1:5" s="165" customFormat="1">
      <c r="A294" s="223" t="s">
        <v>475</v>
      </c>
      <c r="B294" s="223" t="s">
        <v>1692</v>
      </c>
      <c r="C294" s="223" t="s">
        <v>1362</v>
      </c>
      <c r="D294" s="223" t="s">
        <v>1363</v>
      </c>
    </row>
    <row r="295" spans="1:5" s="165" customFormat="1">
      <c r="A295" s="223"/>
      <c r="B295" s="223"/>
      <c r="C295" s="223"/>
      <c r="D295" s="223"/>
    </row>
    <row r="296" spans="1:5" s="165" customFormat="1">
      <c r="A296" s="223" t="s">
        <v>977</v>
      </c>
      <c r="B296" s="223" t="s">
        <v>1055</v>
      </c>
      <c r="C296" s="223" t="s">
        <v>1348</v>
      </c>
      <c r="D296" s="223" t="s">
        <v>1349</v>
      </c>
    </row>
    <row r="297" spans="1:5" s="165" customFormat="1">
      <c r="A297" s="223"/>
      <c r="B297" s="223"/>
      <c r="C297" s="223"/>
      <c r="D297" s="223"/>
    </row>
    <row r="298" spans="1:5" s="165" customFormat="1">
      <c r="A298" s="223" t="s">
        <v>978</v>
      </c>
      <c r="B298" s="223" t="s">
        <v>1056</v>
      </c>
      <c r="C298" s="223" t="s">
        <v>1348</v>
      </c>
      <c r="D298" s="223" t="s">
        <v>1349</v>
      </c>
    </row>
    <row r="299" spans="1:5" s="165" customFormat="1">
      <c r="A299" s="223"/>
      <c r="B299" s="223"/>
      <c r="C299" s="223"/>
      <c r="D299" s="223"/>
    </row>
    <row r="300" spans="1:5" s="164" customFormat="1" ht="105">
      <c r="A300" s="163" t="s">
        <v>14</v>
      </c>
      <c r="B300" s="163" t="s">
        <v>476</v>
      </c>
      <c r="C300" s="163" t="s">
        <v>936</v>
      </c>
      <c r="D300" s="163" t="s">
        <v>937</v>
      </c>
    </row>
    <row r="301" spans="1:5" s="166" customFormat="1" ht="105">
      <c r="A301" s="223" t="s">
        <v>17</v>
      </c>
      <c r="B301" s="223" t="s">
        <v>481</v>
      </c>
      <c r="C301" s="181" t="s">
        <v>936</v>
      </c>
      <c r="D301" s="158" t="s">
        <v>1693</v>
      </c>
      <c r="E301" s="162"/>
    </row>
    <row r="302" spans="1:5" s="166" customFormat="1" ht="90">
      <c r="A302" s="223"/>
      <c r="B302" s="223"/>
      <c r="C302" s="181" t="s">
        <v>331</v>
      </c>
      <c r="D302" s="158" t="s">
        <v>1694</v>
      </c>
      <c r="E302" s="162"/>
    </row>
    <row r="303" spans="1:5" s="166" customFormat="1" ht="105">
      <c r="A303" s="223"/>
      <c r="B303" s="223"/>
      <c r="C303" s="181" t="s">
        <v>696</v>
      </c>
      <c r="D303" s="158" t="s">
        <v>1695</v>
      </c>
      <c r="E303" s="162"/>
    </row>
    <row r="304" spans="1:5" s="166" customFormat="1" ht="51.75" customHeight="1">
      <c r="A304" s="223"/>
      <c r="B304" s="223"/>
      <c r="C304" s="178" t="s">
        <v>178</v>
      </c>
      <c r="D304" s="181" t="s">
        <v>1615</v>
      </c>
      <c r="E304" s="162"/>
    </row>
    <row r="305" spans="1:5" s="166" customFormat="1" ht="45">
      <c r="A305" s="223"/>
      <c r="B305" s="223"/>
      <c r="C305" s="178" t="s">
        <v>1705</v>
      </c>
      <c r="D305" s="158" t="s">
        <v>1696</v>
      </c>
      <c r="E305" s="162"/>
    </row>
    <row r="306" spans="1:5" s="166" customFormat="1" ht="45">
      <c r="A306" s="223"/>
      <c r="B306" s="223"/>
      <c r="C306" s="181" t="s">
        <v>1706</v>
      </c>
      <c r="D306" s="158" t="s">
        <v>1697</v>
      </c>
      <c r="E306" s="162"/>
    </row>
    <row r="307" spans="1:5" s="166" customFormat="1" ht="30">
      <c r="A307" s="223"/>
      <c r="B307" s="223"/>
      <c r="C307" s="175" t="s">
        <v>1698</v>
      </c>
      <c r="D307" s="175" t="s">
        <v>1698</v>
      </c>
      <c r="E307" s="162"/>
    </row>
    <row r="308" spans="1:5" s="166" customFormat="1" ht="105">
      <c r="A308" s="223" t="s">
        <v>18</v>
      </c>
      <c r="B308" s="223" t="s">
        <v>1365</v>
      </c>
      <c r="C308" s="181" t="s">
        <v>936</v>
      </c>
      <c r="D308" s="180" t="s">
        <v>1693</v>
      </c>
      <c r="E308" s="162"/>
    </row>
    <row r="309" spans="1:5" s="166" customFormat="1" ht="90">
      <c r="A309" s="223"/>
      <c r="B309" s="223"/>
      <c r="C309" s="178" t="s">
        <v>178</v>
      </c>
      <c r="D309" s="181" t="s">
        <v>1615</v>
      </c>
      <c r="E309" s="162"/>
    </row>
    <row r="310" spans="1:5" s="166" customFormat="1" ht="45">
      <c r="A310" s="223"/>
      <c r="B310" s="223"/>
      <c r="C310" s="178" t="s">
        <v>1705</v>
      </c>
      <c r="D310" s="158" t="s">
        <v>1696</v>
      </c>
      <c r="E310" s="162"/>
    </row>
    <row r="311" spans="1:5" s="166" customFormat="1" ht="45">
      <c r="A311" s="223"/>
      <c r="B311" s="223"/>
      <c r="C311" s="181" t="s">
        <v>1706</v>
      </c>
      <c r="D311" s="158" t="s">
        <v>1697</v>
      </c>
      <c r="E311" s="162"/>
    </row>
    <row r="312" spans="1:5" s="166" customFormat="1" ht="48.75" customHeight="1">
      <c r="A312" s="180" t="s">
        <v>23</v>
      </c>
      <c r="B312" s="180" t="s">
        <v>482</v>
      </c>
      <c r="C312" s="181" t="s">
        <v>331</v>
      </c>
      <c r="D312" s="180" t="s">
        <v>1699</v>
      </c>
      <c r="E312" s="162"/>
    </row>
    <row r="313" spans="1:5" s="166" customFormat="1" ht="150">
      <c r="A313" s="180" t="s">
        <v>313</v>
      </c>
      <c r="B313" s="180" t="s">
        <v>1700</v>
      </c>
      <c r="C313" s="181" t="s">
        <v>331</v>
      </c>
      <c r="D313" s="180" t="s">
        <v>1699</v>
      </c>
      <c r="E313" s="162"/>
    </row>
    <row r="314" spans="1:5" s="166" customFormat="1" ht="105">
      <c r="A314" s="180"/>
      <c r="B314" s="180"/>
      <c r="C314" s="181" t="s">
        <v>696</v>
      </c>
      <c r="D314" s="180" t="s">
        <v>1695</v>
      </c>
      <c r="E314" s="162"/>
    </row>
    <row r="315" spans="1:5" s="166" customFormat="1" ht="90">
      <c r="A315" s="180" t="s">
        <v>242</v>
      </c>
      <c r="B315" s="180" t="s">
        <v>1701</v>
      </c>
      <c r="C315" s="181" t="s">
        <v>331</v>
      </c>
      <c r="D315" s="180" t="s">
        <v>1699</v>
      </c>
      <c r="E315" s="162"/>
    </row>
    <row r="316" spans="1:5" s="166" customFormat="1" ht="105">
      <c r="A316" s="180"/>
      <c r="B316" s="180"/>
      <c r="C316" s="181" t="s">
        <v>696</v>
      </c>
      <c r="D316" s="180" t="s">
        <v>1695</v>
      </c>
      <c r="E316" s="162"/>
    </row>
    <row r="317" spans="1:5" s="166" customFormat="1" ht="105">
      <c r="A317" s="180" t="s">
        <v>1261</v>
      </c>
      <c r="B317" s="180" t="s">
        <v>484</v>
      </c>
      <c r="C317" s="181" t="s">
        <v>936</v>
      </c>
      <c r="D317" s="158" t="s">
        <v>1693</v>
      </c>
      <c r="E317" s="162"/>
    </row>
    <row r="318" spans="1:5" s="166" customFormat="1" ht="49.5" customHeight="1">
      <c r="A318" s="180" t="s">
        <v>20</v>
      </c>
      <c r="B318" s="180" t="s">
        <v>1702</v>
      </c>
      <c r="C318" s="181" t="s">
        <v>331</v>
      </c>
      <c r="D318" s="180" t="s">
        <v>1699</v>
      </c>
      <c r="E318" s="162"/>
    </row>
    <row r="319" spans="1:5" s="166" customFormat="1" ht="105">
      <c r="A319" s="180"/>
      <c r="B319" s="180"/>
      <c r="C319" s="181" t="s">
        <v>696</v>
      </c>
      <c r="D319" s="180" t="s">
        <v>1695</v>
      </c>
      <c r="E319" s="162"/>
    </row>
    <row r="320" spans="1:5" s="166" customFormat="1" ht="45.75" customHeight="1">
      <c r="A320" s="180" t="s">
        <v>375</v>
      </c>
      <c r="B320" s="180" t="s">
        <v>486</v>
      </c>
      <c r="C320" s="181" t="s">
        <v>331</v>
      </c>
      <c r="D320" s="180" t="s">
        <v>1699</v>
      </c>
      <c r="E320" s="162"/>
    </row>
    <row r="321" spans="1:10" s="166" customFormat="1" ht="105">
      <c r="A321" s="180"/>
      <c r="B321" s="180"/>
      <c r="C321" s="181" t="s">
        <v>696</v>
      </c>
      <c r="D321" s="180" t="s">
        <v>1695</v>
      </c>
      <c r="E321" s="162"/>
    </row>
    <row r="322" spans="1:10" s="166" customFormat="1" ht="105">
      <c r="A322" s="180" t="s">
        <v>547</v>
      </c>
      <c r="B322" s="180" t="s">
        <v>1093</v>
      </c>
      <c r="C322" s="181" t="s">
        <v>696</v>
      </c>
      <c r="D322" s="180" t="s">
        <v>1695</v>
      </c>
      <c r="E322" s="162"/>
    </row>
    <row r="323" spans="1:10" s="166" customFormat="1" ht="105">
      <c r="A323" s="180" t="s">
        <v>342</v>
      </c>
      <c r="B323" s="180" t="s">
        <v>1703</v>
      </c>
      <c r="C323" s="181" t="s">
        <v>936</v>
      </c>
      <c r="D323" s="180" t="s">
        <v>1693</v>
      </c>
      <c r="E323" s="162"/>
      <c r="J323" s="159"/>
    </row>
    <row r="324" spans="1:10" s="166" customFormat="1" ht="51.75" customHeight="1">
      <c r="A324" s="180" t="s">
        <v>379</v>
      </c>
      <c r="B324" s="180" t="s">
        <v>1704</v>
      </c>
      <c r="C324" s="181" t="s">
        <v>331</v>
      </c>
      <c r="D324" s="180" t="s">
        <v>1699</v>
      </c>
      <c r="E324" s="162"/>
    </row>
    <row r="325" spans="1:10" s="166" customFormat="1" ht="105">
      <c r="A325" s="180" t="s">
        <v>617</v>
      </c>
      <c r="B325" s="180" t="s">
        <v>1502</v>
      </c>
      <c r="C325" s="181" t="s">
        <v>936</v>
      </c>
      <c r="D325" s="180" t="s">
        <v>1693</v>
      </c>
      <c r="E325" s="162"/>
    </row>
    <row r="326" spans="1:10" s="166" customFormat="1" ht="52.5" customHeight="1">
      <c r="A326" s="180" t="s">
        <v>384</v>
      </c>
      <c r="B326" s="180" t="s">
        <v>1503</v>
      </c>
      <c r="C326" s="181" t="s">
        <v>331</v>
      </c>
      <c r="D326" s="180" t="s">
        <v>1699</v>
      </c>
      <c r="E326" s="162"/>
    </row>
    <row r="327" spans="1:10" s="166" customFormat="1" ht="105">
      <c r="A327" s="180" t="s">
        <v>1015</v>
      </c>
      <c r="B327" s="180" t="s">
        <v>1504</v>
      </c>
      <c r="C327" s="181" t="s">
        <v>696</v>
      </c>
      <c r="D327" s="180" t="s">
        <v>1695</v>
      </c>
      <c r="E327" s="162"/>
    </row>
    <row r="328" spans="1:10" ht="75">
      <c r="A328" s="69" t="s">
        <v>24</v>
      </c>
      <c r="B328" s="69" t="s">
        <v>488</v>
      </c>
      <c r="C328" s="69" t="s">
        <v>705</v>
      </c>
      <c r="D328" s="69" t="s">
        <v>1369</v>
      </c>
    </row>
    <row r="329" spans="1:10" s="166" customFormat="1" ht="75">
      <c r="A329" s="176" t="s">
        <v>24</v>
      </c>
      <c r="B329" s="176" t="s">
        <v>488</v>
      </c>
      <c r="C329" s="176" t="s">
        <v>705</v>
      </c>
      <c r="D329" s="178" t="s">
        <v>1369</v>
      </c>
      <c r="E329" s="162"/>
    </row>
    <row r="330" spans="1:10" s="166" customFormat="1" ht="75">
      <c r="A330" s="176" t="s">
        <v>305</v>
      </c>
      <c r="B330" s="176" t="s">
        <v>1707</v>
      </c>
      <c r="C330" s="176" t="s">
        <v>705</v>
      </c>
      <c r="D330" s="178" t="s">
        <v>1369</v>
      </c>
      <c r="E330" s="162"/>
    </row>
    <row r="331" spans="1:10" s="166" customFormat="1" ht="75">
      <c r="A331" s="176" t="s">
        <v>1708</v>
      </c>
      <c r="B331" s="176" t="s">
        <v>501</v>
      </c>
      <c r="C331" s="176" t="s">
        <v>705</v>
      </c>
      <c r="D331" s="178" t="s">
        <v>1369</v>
      </c>
      <c r="E331" s="162"/>
    </row>
    <row r="332" spans="1:10" s="166" customFormat="1" ht="57.75" customHeight="1">
      <c r="A332" s="176" t="s">
        <v>1709</v>
      </c>
      <c r="B332" s="183" t="s">
        <v>1370</v>
      </c>
      <c r="C332" s="176" t="s">
        <v>705</v>
      </c>
      <c r="D332" s="178" t="s">
        <v>1369</v>
      </c>
      <c r="E332" s="162"/>
    </row>
    <row r="333" spans="1:10" s="166" customFormat="1" ht="66.75" customHeight="1">
      <c r="A333" s="176" t="s">
        <v>1710</v>
      </c>
      <c r="B333" s="180" t="s">
        <v>1371</v>
      </c>
      <c r="C333" s="176" t="s">
        <v>705</v>
      </c>
      <c r="D333" s="178" t="s">
        <v>1369</v>
      </c>
      <c r="E333" s="162"/>
    </row>
    <row r="334" spans="1:10" s="166" customFormat="1" ht="90">
      <c r="A334" s="176" t="s">
        <v>1711</v>
      </c>
      <c r="B334" s="180" t="s">
        <v>1712</v>
      </c>
      <c r="C334" s="176" t="s">
        <v>705</v>
      </c>
      <c r="D334" s="178" t="s">
        <v>1369</v>
      </c>
      <c r="E334" s="162"/>
    </row>
    <row r="335" spans="1:10" s="166" customFormat="1" ht="75">
      <c r="A335" s="176" t="s">
        <v>1713</v>
      </c>
      <c r="B335" s="176" t="s">
        <v>642</v>
      </c>
      <c r="C335" s="176" t="s">
        <v>705</v>
      </c>
      <c r="D335" s="178" t="s">
        <v>1369</v>
      </c>
      <c r="E335" s="162"/>
    </row>
    <row r="336" spans="1:10" s="166" customFormat="1" ht="75">
      <c r="A336" s="176" t="s">
        <v>1709</v>
      </c>
      <c r="B336" s="176" t="s">
        <v>1714</v>
      </c>
      <c r="C336" s="176" t="s">
        <v>705</v>
      </c>
      <c r="D336" s="178" t="s">
        <v>1369</v>
      </c>
      <c r="E336" s="162"/>
    </row>
    <row r="337" spans="1:5" s="166" customFormat="1" ht="105">
      <c r="A337" s="176" t="s">
        <v>314</v>
      </c>
      <c r="B337" s="176" t="s">
        <v>1715</v>
      </c>
      <c r="C337" s="176" t="s">
        <v>705</v>
      </c>
      <c r="D337" s="178" t="s">
        <v>1369</v>
      </c>
      <c r="E337" s="162"/>
    </row>
    <row r="338" spans="1:5" s="166" customFormat="1" ht="90">
      <c r="A338" s="176" t="s">
        <v>1708</v>
      </c>
      <c r="B338" s="176" t="s">
        <v>509</v>
      </c>
      <c r="C338" s="176" t="s">
        <v>705</v>
      </c>
      <c r="D338" s="178" t="s">
        <v>1369</v>
      </c>
      <c r="E338" s="162"/>
    </row>
    <row r="339" spans="1:5" s="166" customFormat="1" ht="195">
      <c r="A339" s="176" t="s">
        <v>1716</v>
      </c>
      <c r="B339" s="180" t="s">
        <v>1717</v>
      </c>
      <c r="C339" s="176" t="s">
        <v>705</v>
      </c>
      <c r="D339" s="178" t="s">
        <v>1369</v>
      </c>
      <c r="E339" s="162"/>
    </row>
    <row r="340" spans="1:5" s="166" customFormat="1" ht="90">
      <c r="A340" s="176" t="s">
        <v>1718</v>
      </c>
      <c r="B340" s="172" t="s">
        <v>1741</v>
      </c>
      <c r="C340" s="176" t="s">
        <v>705</v>
      </c>
      <c r="D340" s="178" t="s">
        <v>1369</v>
      </c>
      <c r="E340" s="162"/>
    </row>
    <row r="341" spans="1:5" s="166" customFormat="1" ht="75">
      <c r="A341" s="176" t="s">
        <v>1719</v>
      </c>
      <c r="B341" s="180" t="s">
        <v>1720</v>
      </c>
      <c r="C341" s="176" t="s">
        <v>705</v>
      </c>
      <c r="D341" s="178" t="s">
        <v>1369</v>
      </c>
      <c r="E341" s="162"/>
    </row>
    <row r="342" spans="1:5" s="166" customFormat="1" ht="75">
      <c r="A342" s="176" t="s">
        <v>1721</v>
      </c>
      <c r="B342" s="180" t="s">
        <v>1722</v>
      </c>
      <c r="C342" s="176" t="s">
        <v>705</v>
      </c>
      <c r="D342" s="178" t="s">
        <v>1369</v>
      </c>
      <c r="E342" s="162"/>
    </row>
    <row r="343" spans="1:5" s="166" customFormat="1" ht="135">
      <c r="A343" s="176" t="s">
        <v>420</v>
      </c>
      <c r="B343" s="176" t="s">
        <v>1723</v>
      </c>
      <c r="C343" s="176" t="s">
        <v>1372</v>
      </c>
      <c r="D343" s="178" t="s">
        <v>1373</v>
      </c>
      <c r="E343" s="162"/>
    </row>
    <row r="344" spans="1:5" s="166" customFormat="1" ht="135">
      <c r="A344" s="171" t="s">
        <v>1708</v>
      </c>
      <c r="B344" s="176" t="s">
        <v>1724</v>
      </c>
      <c r="C344" s="176" t="s">
        <v>1372</v>
      </c>
      <c r="D344" s="178" t="s">
        <v>1373</v>
      </c>
      <c r="E344" s="162"/>
    </row>
    <row r="345" spans="1:5" s="166" customFormat="1" ht="180">
      <c r="A345" s="176" t="s">
        <v>1725</v>
      </c>
      <c r="B345" s="180" t="s">
        <v>1726</v>
      </c>
      <c r="C345" s="176" t="s">
        <v>1372</v>
      </c>
      <c r="D345" s="178" t="s">
        <v>1373</v>
      </c>
      <c r="E345" s="162"/>
    </row>
    <row r="346" spans="1:5" s="166" customFormat="1" ht="135">
      <c r="A346" s="176" t="s">
        <v>1727</v>
      </c>
      <c r="B346" s="180" t="s">
        <v>1728</v>
      </c>
      <c r="C346" s="176" t="s">
        <v>1372</v>
      </c>
      <c r="D346" s="178" t="s">
        <v>1373</v>
      </c>
      <c r="E346" s="162"/>
    </row>
    <row r="347" spans="1:5" s="166" customFormat="1" ht="135">
      <c r="A347" s="176" t="s">
        <v>1729</v>
      </c>
      <c r="B347" s="172" t="s">
        <v>1742</v>
      </c>
      <c r="C347" s="176" t="s">
        <v>1372</v>
      </c>
      <c r="D347" s="178" t="s">
        <v>1373</v>
      </c>
      <c r="E347" s="162"/>
    </row>
    <row r="348" spans="1:5" s="166" customFormat="1" ht="135">
      <c r="A348" s="176" t="s">
        <v>1730</v>
      </c>
      <c r="B348" s="183" t="s">
        <v>1731</v>
      </c>
      <c r="C348" s="176" t="s">
        <v>1732</v>
      </c>
      <c r="D348" s="178" t="s">
        <v>1373</v>
      </c>
      <c r="E348" s="162"/>
    </row>
    <row r="349" spans="1:5" ht="165">
      <c r="A349" s="69" t="s">
        <v>24</v>
      </c>
      <c r="B349" s="69" t="s">
        <v>849</v>
      </c>
      <c r="C349" s="69" t="s">
        <v>850</v>
      </c>
      <c r="D349" s="69" t="s">
        <v>851</v>
      </c>
    </row>
    <row r="350" spans="1:5" s="166" customFormat="1" ht="150">
      <c r="A350" s="176" t="s">
        <v>305</v>
      </c>
      <c r="B350" s="176" t="s">
        <v>528</v>
      </c>
      <c r="C350" s="176" t="s">
        <v>850</v>
      </c>
      <c r="D350" s="153" t="s">
        <v>851</v>
      </c>
    </row>
    <row r="351" spans="1:5" s="166" customFormat="1" ht="150">
      <c r="A351" s="176" t="s">
        <v>18</v>
      </c>
      <c r="B351" s="176" t="s">
        <v>852</v>
      </c>
      <c r="C351" s="176" t="s">
        <v>850</v>
      </c>
      <c r="D351" s="153" t="s">
        <v>851</v>
      </c>
    </row>
    <row r="352" spans="1:5" s="166" customFormat="1" ht="150">
      <c r="A352" s="176" t="s">
        <v>23</v>
      </c>
      <c r="B352" s="176" t="s">
        <v>853</v>
      </c>
      <c r="C352" s="176" t="s">
        <v>850</v>
      </c>
      <c r="D352" s="153" t="s">
        <v>851</v>
      </c>
    </row>
    <row r="353" spans="1:4" s="166" customFormat="1" ht="150">
      <c r="A353" s="227" t="s">
        <v>313</v>
      </c>
      <c r="B353" s="227" t="s">
        <v>854</v>
      </c>
      <c r="C353" s="176" t="s">
        <v>850</v>
      </c>
      <c r="D353" s="153" t="s">
        <v>851</v>
      </c>
    </row>
    <row r="354" spans="1:4" s="166" customFormat="1" ht="150">
      <c r="A354" s="227"/>
      <c r="B354" s="227"/>
      <c r="C354" s="176" t="s">
        <v>850</v>
      </c>
      <c r="D354" s="153" t="s">
        <v>851</v>
      </c>
    </row>
    <row r="355" spans="1:4" s="166" customFormat="1" ht="150">
      <c r="A355" s="176" t="s">
        <v>242</v>
      </c>
      <c r="B355" s="176" t="s">
        <v>846</v>
      </c>
      <c r="C355" s="176" t="s">
        <v>850</v>
      </c>
      <c r="D355" s="153" t="s">
        <v>851</v>
      </c>
    </row>
    <row r="356" spans="1:4" s="166" customFormat="1" ht="150">
      <c r="A356" s="176" t="s">
        <v>531</v>
      </c>
      <c r="B356" s="176" t="s">
        <v>532</v>
      </c>
      <c r="C356" s="176" t="s">
        <v>850</v>
      </c>
      <c r="D356" s="153" t="s">
        <v>851</v>
      </c>
    </row>
    <row r="357" spans="1:4" s="166" customFormat="1" ht="180">
      <c r="A357" s="176" t="s">
        <v>855</v>
      </c>
      <c r="B357" s="176" t="s">
        <v>856</v>
      </c>
      <c r="C357" s="176" t="s">
        <v>850</v>
      </c>
      <c r="D357" s="153" t="s">
        <v>1733</v>
      </c>
    </row>
    <row r="358" spans="1:4" s="166" customFormat="1" ht="150">
      <c r="A358" s="176" t="s">
        <v>857</v>
      </c>
      <c r="B358" s="176" t="s">
        <v>858</v>
      </c>
      <c r="C358" s="176" t="s">
        <v>850</v>
      </c>
      <c r="D358" s="153" t="s">
        <v>851</v>
      </c>
    </row>
    <row r="359" spans="1:4" s="166" customFormat="1" ht="150">
      <c r="A359" s="176" t="s">
        <v>859</v>
      </c>
      <c r="B359" s="176" t="s">
        <v>860</v>
      </c>
      <c r="C359" s="176" t="s">
        <v>850</v>
      </c>
      <c r="D359" s="153" t="s">
        <v>851</v>
      </c>
    </row>
    <row r="360" spans="1:4" s="166" customFormat="1" ht="150">
      <c r="A360" s="176" t="s">
        <v>314</v>
      </c>
      <c r="B360" s="176" t="s">
        <v>861</v>
      </c>
      <c r="C360" s="176" t="s">
        <v>850</v>
      </c>
      <c r="D360" s="153" t="s">
        <v>851</v>
      </c>
    </row>
    <row r="361" spans="1:4" s="166" customFormat="1" ht="150">
      <c r="A361" s="176" t="s">
        <v>20</v>
      </c>
      <c r="B361" s="176" t="s">
        <v>862</v>
      </c>
      <c r="C361" s="176" t="s">
        <v>850</v>
      </c>
      <c r="D361" s="153" t="s">
        <v>851</v>
      </c>
    </row>
    <row r="362" spans="1:4" s="166" customFormat="1" ht="150">
      <c r="A362" s="227" t="s">
        <v>375</v>
      </c>
      <c r="B362" s="227" t="s">
        <v>540</v>
      </c>
      <c r="C362" s="176" t="s">
        <v>850</v>
      </c>
      <c r="D362" s="153" t="s">
        <v>851</v>
      </c>
    </row>
    <row r="363" spans="1:4" s="166" customFormat="1" ht="150">
      <c r="A363" s="227"/>
      <c r="B363" s="227"/>
      <c r="C363" s="176" t="s">
        <v>850</v>
      </c>
      <c r="D363" s="153" t="s">
        <v>851</v>
      </c>
    </row>
    <row r="364" spans="1:4" s="166" customFormat="1" ht="150">
      <c r="A364" s="176" t="s">
        <v>547</v>
      </c>
      <c r="B364" s="176" t="s">
        <v>548</v>
      </c>
      <c r="C364" s="176" t="s">
        <v>850</v>
      </c>
      <c r="D364" s="153" t="s">
        <v>851</v>
      </c>
    </row>
    <row r="365" spans="1:4" s="166" customFormat="1" ht="150">
      <c r="A365" s="176" t="s">
        <v>664</v>
      </c>
      <c r="B365" s="176" t="s">
        <v>1184</v>
      </c>
      <c r="C365" s="176" t="s">
        <v>850</v>
      </c>
      <c r="D365" s="153" t="s">
        <v>851</v>
      </c>
    </row>
    <row r="366" spans="1:4" s="166" customFormat="1" ht="150">
      <c r="A366" s="176" t="s">
        <v>863</v>
      </c>
      <c r="B366" s="176" t="s">
        <v>864</v>
      </c>
      <c r="C366" s="176" t="s">
        <v>850</v>
      </c>
      <c r="D366" s="153" t="s">
        <v>851</v>
      </c>
    </row>
    <row r="367" spans="1:4" s="166" customFormat="1" ht="150">
      <c r="A367" s="160" t="s">
        <v>865</v>
      </c>
      <c r="B367" s="176" t="s">
        <v>559</v>
      </c>
      <c r="C367" s="176" t="s">
        <v>850</v>
      </c>
      <c r="D367" s="153" t="s">
        <v>851</v>
      </c>
    </row>
    <row r="368" spans="1:4" s="166" customFormat="1" ht="150">
      <c r="A368" s="160" t="s">
        <v>866</v>
      </c>
      <c r="B368" s="176" t="s">
        <v>566</v>
      </c>
      <c r="C368" s="176" t="s">
        <v>850</v>
      </c>
      <c r="D368" s="153" t="s">
        <v>851</v>
      </c>
    </row>
    <row r="369" spans="1:4" s="166" customFormat="1" ht="150">
      <c r="A369" s="176" t="s">
        <v>420</v>
      </c>
      <c r="B369" s="176" t="s">
        <v>571</v>
      </c>
      <c r="C369" s="176" t="s">
        <v>850</v>
      </c>
      <c r="D369" s="153" t="s">
        <v>851</v>
      </c>
    </row>
    <row r="370" spans="1:4" s="166" customFormat="1" ht="165">
      <c r="A370" s="176" t="s">
        <v>379</v>
      </c>
      <c r="B370" s="176" t="s">
        <v>867</v>
      </c>
      <c r="C370" s="176" t="s">
        <v>850</v>
      </c>
      <c r="D370" s="153" t="s">
        <v>851</v>
      </c>
    </row>
    <row r="371" spans="1:4" s="166" customFormat="1" ht="150">
      <c r="A371" s="176" t="s">
        <v>423</v>
      </c>
      <c r="B371" s="176" t="s">
        <v>868</v>
      </c>
      <c r="C371" s="176" t="s">
        <v>850</v>
      </c>
      <c r="D371" s="153" t="s">
        <v>851</v>
      </c>
    </row>
    <row r="372" spans="1:4" s="166" customFormat="1" ht="150">
      <c r="A372" s="176" t="s">
        <v>384</v>
      </c>
      <c r="B372" s="176" t="s">
        <v>869</v>
      </c>
      <c r="C372" s="176" t="s">
        <v>850</v>
      </c>
      <c r="D372" s="153" t="s">
        <v>851</v>
      </c>
    </row>
    <row r="373" spans="1:4" ht="75">
      <c r="A373" s="69" t="s">
        <v>14</v>
      </c>
      <c r="B373" s="69" t="s">
        <v>1396</v>
      </c>
      <c r="C373" s="69" t="s">
        <v>1375</v>
      </c>
      <c r="D373" s="69" t="s">
        <v>1376</v>
      </c>
    </row>
    <row r="374" spans="1:4" s="40" customFormat="1" ht="30" customHeight="1">
      <c r="A374" s="226" t="s">
        <v>17</v>
      </c>
      <c r="B374" s="226" t="s">
        <v>876</v>
      </c>
      <c r="C374" s="225" t="s">
        <v>1375</v>
      </c>
      <c r="D374" s="224" t="s">
        <v>1377</v>
      </c>
    </row>
    <row r="375" spans="1:4" s="40" customFormat="1" ht="22.5" customHeight="1">
      <c r="A375" s="226"/>
      <c r="B375" s="226"/>
      <c r="C375" s="225"/>
      <c r="D375" s="224"/>
    </row>
    <row r="376" spans="1:4" s="40" customFormat="1" ht="38.25" customHeight="1">
      <c r="A376" s="226" t="s">
        <v>18</v>
      </c>
      <c r="B376" s="226" t="s">
        <v>877</v>
      </c>
      <c r="C376" s="225" t="s">
        <v>1375</v>
      </c>
      <c r="D376" s="224" t="s">
        <v>1377</v>
      </c>
    </row>
    <row r="377" spans="1:4" s="40" customFormat="1" ht="64.5" customHeight="1">
      <c r="A377" s="226"/>
      <c r="B377" s="226"/>
      <c r="C377" s="225"/>
      <c r="D377" s="224"/>
    </row>
    <row r="378" spans="1:4" s="40" customFormat="1" ht="30" customHeight="1">
      <c r="A378" s="226" t="s">
        <v>23</v>
      </c>
      <c r="B378" s="226" t="s">
        <v>878</v>
      </c>
      <c r="C378" s="225" t="s">
        <v>1375</v>
      </c>
      <c r="D378" s="224" t="s">
        <v>1377</v>
      </c>
    </row>
    <row r="379" spans="1:4" s="40" customFormat="1" ht="30" customHeight="1">
      <c r="A379" s="226"/>
      <c r="B379" s="226"/>
      <c r="C379" s="225"/>
      <c r="D379" s="224"/>
    </row>
    <row r="380" spans="1:4" s="40" customFormat="1">
      <c r="A380" s="226" t="s">
        <v>19</v>
      </c>
      <c r="B380" s="226" t="s">
        <v>879</v>
      </c>
      <c r="C380" s="225"/>
      <c r="D380" s="224"/>
    </row>
    <row r="381" spans="1:4" s="40" customFormat="1">
      <c r="A381" s="226"/>
      <c r="B381" s="226"/>
      <c r="C381" s="225"/>
      <c r="D381" s="224"/>
    </row>
    <row r="382" spans="1:4" s="40" customFormat="1" ht="30" customHeight="1">
      <c r="A382" s="226" t="s">
        <v>20</v>
      </c>
      <c r="B382" s="226" t="s">
        <v>603</v>
      </c>
      <c r="C382" s="225" t="s">
        <v>605</v>
      </c>
      <c r="D382" s="224" t="s">
        <v>1743</v>
      </c>
    </row>
    <row r="383" spans="1:4" s="40" customFormat="1">
      <c r="A383" s="226"/>
      <c r="B383" s="226"/>
      <c r="C383" s="225"/>
      <c r="D383" s="224"/>
    </row>
    <row r="384" spans="1:4" s="40" customFormat="1" ht="41.25" customHeight="1">
      <c r="A384" s="226" t="s">
        <v>375</v>
      </c>
      <c r="B384" s="226" t="s">
        <v>606</v>
      </c>
      <c r="C384" s="225" t="s">
        <v>1378</v>
      </c>
      <c r="D384" s="224" t="s">
        <v>1379</v>
      </c>
    </row>
    <row r="385" spans="1:4" s="40" customFormat="1" ht="41.25" customHeight="1">
      <c r="A385" s="226"/>
      <c r="B385" s="226"/>
      <c r="C385" s="225"/>
      <c r="D385" s="224"/>
    </row>
    <row r="386" spans="1:4" s="40" customFormat="1" ht="41.25" customHeight="1">
      <c r="A386" s="225" t="s">
        <v>547</v>
      </c>
      <c r="B386" s="225" t="s">
        <v>610</v>
      </c>
      <c r="C386" s="225" t="s">
        <v>612</v>
      </c>
      <c r="D386" s="224" t="s">
        <v>1380</v>
      </c>
    </row>
    <row r="387" spans="1:4" s="40" customFormat="1" ht="41.25" customHeight="1">
      <c r="A387" s="225"/>
      <c r="B387" s="225"/>
      <c r="C387" s="225"/>
      <c r="D387" s="224"/>
    </row>
    <row r="388" spans="1:4" s="40" customFormat="1">
      <c r="A388" s="228" t="s">
        <v>342</v>
      </c>
      <c r="B388" s="228" t="s">
        <v>1381</v>
      </c>
      <c r="C388" s="225" t="s">
        <v>1382</v>
      </c>
      <c r="D388" s="224" t="s">
        <v>1383</v>
      </c>
    </row>
    <row r="389" spans="1:4" s="40" customFormat="1">
      <c r="A389" s="228"/>
      <c r="B389" s="228"/>
      <c r="C389" s="225"/>
      <c r="D389" s="224"/>
    </row>
    <row r="390" spans="1:4" s="40" customFormat="1" ht="31.5" customHeight="1">
      <c r="A390" s="224" t="s">
        <v>379</v>
      </c>
      <c r="B390" s="224" t="s">
        <v>881</v>
      </c>
      <c r="C390" s="224" t="s">
        <v>1382</v>
      </c>
      <c r="D390" s="228" t="s">
        <v>1383</v>
      </c>
    </row>
    <row r="391" spans="1:4" s="168" customFormat="1" ht="31.5" customHeight="1">
      <c r="A391" s="224"/>
      <c r="B391" s="224"/>
      <c r="C391" s="224"/>
      <c r="D391" s="228"/>
    </row>
    <row r="392" spans="1:4" s="168" customFormat="1" ht="31.5" customHeight="1">
      <c r="A392" s="224" t="s">
        <v>272</v>
      </c>
      <c r="B392" s="224" t="s">
        <v>880</v>
      </c>
      <c r="C392" s="224" t="s">
        <v>1384</v>
      </c>
      <c r="D392" s="224" t="s">
        <v>1385</v>
      </c>
    </row>
    <row r="393" spans="1:4" s="168" customFormat="1" ht="31.5" customHeight="1">
      <c r="A393" s="224"/>
      <c r="B393" s="224"/>
      <c r="C393" s="224"/>
      <c r="D393" s="224"/>
    </row>
    <row r="394" spans="1:4" s="168" customFormat="1" ht="24" customHeight="1">
      <c r="A394" s="224" t="s">
        <v>384</v>
      </c>
      <c r="B394" s="224" t="s">
        <v>882</v>
      </c>
      <c r="C394" s="224" t="s">
        <v>1384</v>
      </c>
      <c r="D394" s="224" t="s">
        <v>1385</v>
      </c>
    </row>
    <row r="395" spans="1:4" s="168" customFormat="1" ht="24" customHeight="1">
      <c r="A395" s="224"/>
      <c r="B395" s="224"/>
      <c r="C395" s="224"/>
      <c r="D395" s="224"/>
    </row>
    <row r="396" spans="1:4" s="168" customFormat="1" ht="24" customHeight="1">
      <c r="A396" s="224" t="s">
        <v>1386</v>
      </c>
      <c r="B396" s="224" t="s">
        <v>621</v>
      </c>
      <c r="C396" s="224" t="s">
        <v>1387</v>
      </c>
      <c r="D396" s="224" t="s">
        <v>1388</v>
      </c>
    </row>
    <row r="397" spans="1:4" s="168" customFormat="1" ht="24" customHeight="1">
      <c r="A397" s="224"/>
      <c r="B397" s="224"/>
      <c r="C397" s="224"/>
      <c r="D397" s="224"/>
    </row>
    <row r="398" spans="1:4" s="168" customFormat="1" ht="24" customHeight="1">
      <c r="A398" s="224" t="s">
        <v>388</v>
      </c>
      <c r="B398" s="224" t="s">
        <v>883</v>
      </c>
      <c r="C398" s="224" t="s">
        <v>1387</v>
      </c>
      <c r="D398" s="224" t="s">
        <v>1388</v>
      </c>
    </row>
    <row r="399" spans="1:4" s="168" customFormat="1" ht="24" customHeight="1">
      <c r="A399" s="224"/>
      <c r="B399" s="224"/>
      <c r="C399" s="224"/>
      <c r="D399" s="224"/>
    </row>
    <row r="400" spans="1:4" s="168" customFormat="1">
      <c r="A400" s="224" t="s">
        <v>625</v>
      </c>
      <c r="B400" s="224" t="s">
        <v>578</v>
      </c>
      <c r="C400" s="224"/>
      <c r="D400" s="224"/>
    </row>
    <row r="401" spans="1:4" s="168" customFormat="1">
      <c r="A401" s="224"/>
      <c r="B401" s="224"/>
      <c r="C401" s="224"/>
      <c r="D401" s="224"/>
    </row>
    <row r="402" spans="1:4" s="168" customFormat="1" ht="22.5" customHeight="1">
      <c r="A402" s="224" t="s">
        <v>626</v>
      </c>
      <c r="B402" s="224" t="s">
        <v>884</v>
      </c>
      <c r="C402" s="224" t="s">
        <v>1375</v>
      </c>
      <c r="D402" s="224" t="s">
        <v>1376</v>
      </c>
    </row>
    <row r="403" spans="1:4" s="168" customFormat="1" ht="22.5" customHeight="1">
      <c r="A403" s="224"/>
      <c r="B403" s="224"/>
      <c r="C403" s="224"/>
      <c r="D403" s="224"/>
    </row>
    <row r="404" spans="1:4" s="168" customFormat="1" ht="22.5" customHeight="1">
      <c r="A404" s="224" t="s">
        <v>1389</v>
      </c>
      <c r="B404" s="224" t="s">
        <v>631</v>
      </c>
      <c r="C404" s="224" t="s">
        <v>1375</v>
      </c>
      <c r="D404" s="224" t="s">
        <v>1376</v>
      </c>
    </row>
    <row r="405" spans="1:4" s="168" customFormat="1" ht="22.5" customHeight="1">
      <c r="A405" s="224"/>
      <c r="B405" s="224"/>
      <c r="C405" s="224"/>
      <c r="D405" s="224"/>
    </row>
    <row r="406" spans="1:4" s="168" customFormat="1">
      <c r="A406" s="224" t="s">
        <v>633</v>
      </c>
      <c r="B406" s="224" t="s">
        <v>634</v>
      </c>
      <c r="C406" s="224" t="s">
        <v>636</v>
      </c>
      <c r="D406" s="224" t="s">
        <v>1734</v>
      </c>
    </row>
    <row r="407" spans="1:4" s="168" customFormat="1">
      <c r="A407" s="224"/>
      <c r="B407" s="224"/>
      <c r="C407" s="224"/>
      <c r="D407" s="224"/>
    </row>
    <row r="408" spans="1:4" s="168" customFormat="1" ht="30.75" customHeight="1">
      <c r="A408" s="224" t="s">
        <v>1390</v>
      </c>
      <c r="B408" s="224" t="s">
        <v>885</v>
      </c>
      <c r="C408" s="224" t="s">
        <v>640</v>
      </c>
      <c r="D408" s="224" t="s">
        <v>1391</v>
      </c>
    </row>
    <row r="409" spans="1:4" s="168" customFormat="1" ht="30.75" customHeight="1">
      <c r="A409" s="224"/>
      <c r="B409" s="224"/>
      <c r="C409" s="224"/>
      <c r="D409" s="224"/>
    </row>
    <row r="410" spans="1:4" s="168" customFormat="1">
      <c r="A410" s="224" t="s">
        <v>641</v>
      </c>
      <c r="B410" s="224" t="s">
        <v>642</v>
      </c>
      <c r="C410" s="224" t="s">
        <v>1392</v>
      </c>
      <c r="D410" s="224" t="s">
        <v>1393</v>
      </c>
    </row>
    <row r="411" spans="1:4" s="168" customFormat="1">
      <c r="A411" s="224"/>
      <c r="B411" s="224"/>
      <c r="C411" s="224"/>
      <c r="D411" s="224"/>
    </row>
    <row r="412" spans="1:4" s="168" customFormat="1">
      <c r="A412" s="224" t="s">
        <v>645</v>
      </c>
      <c r="B412" s="224" t="s">
        <v>646</v>
      </c>
      <c r="C412" s="224" t="s">
        <v>648</v>
      </c>
      <c r="D412" s="224" t="s">
        <v>1394</v>
      </c>
    </row>
    <row r="413" spans="1:4" s="168" customFormat="1" ht="21.75" customHeight="1">
      <c r="A413" s="224"/>
      <c r="B413" s="224"/>
      <c r="C413" s="224"/>
      <c r="D413" s="224"/>
    </row>
    <row r="414" spans="1:4" s="168" customFormat="1" ht="75">
      <c r="A414" s="224" t="s">
        <v>886</v>
      </c>
      <c r="B414" s="224" t="s">
        <v>887</v>
      </c>
      <c r="C414" s="181" t="s">
        <v>1735</v>
      </c>
      <c r="D414" s="181" t="s">
        <v>1376</v>
      </c>
    </row>
    <row r="415" spans="1:4" s="168" customFormat="1" ht="34.5" customHeight="1">
      <c r="A415" s="224"/>
      <c r="B415" s="224"/>
      <c r="C415" s="181" t="s">
        <v>608</v>
      </c>
      <c r="D415" s="181" t="s">
        <v>1395</v>
      </c>
    </row>
    <row r="416" spans="1:4" s="168" customFormat="1" ht="20.25" customHeight="1">
      <c r="A416" s="224" t="s">
        <v>888</v>
      </c>
      <c r="B416" s="224" t="s">
        <v>889</v>
      </c>
      <c r="C416" s="224" t="s">
        <v>1392</v>
      </c>
      <c r="D416" s="224" t="s">
        <v>1393</v>
      </c>
    </row>
    <row r="417" spans="1:4" s="40" customFormat="1" ht="20.25" customHeight="1">
      <c r="A417" s="224"/>
      <c r="B417" s="224"/>
      <c r="C417" s="224"/>
      <c r="D417" s="224"/>
    </row>
    <row r="418" spans="1:4" s="40" customFormat="1" ht="27" customHeight="1">
      <c r="A418" s="228" t="s">
        <v>649</v>
      </c>
      <c r="B418" s="224" t="s">
        <v>650</v>
      </c>
      <c r="C418" s="224" t="s">
        <v>640</v>
      </c>
      <c r="D418" s="228" t="s">
        <v>1391</v>
      </c>
    </row>
    <row r="419" spans="1:4" s="40" customFormat="1" ht="27" customHeight="1">
      <c r="A419" s="228"/>
      <c r="B419" s="224"/>
      <c r="C419" s="224"/>
      <c r="D419" s="228"/>
    </row>
    <row r="420" spans="1:4" s="40" customFormat="1" ht="105">
      <c r="A420" s="167" t="s">
        <v>1032</v>
      </c>
      <c r="B420" s="154" t="s">
        <v>1482</v>
      </c>
      <c r="C420" s="181" t="s">
        <v>1736</v>
      </c>
      <c r="D420" s="181" t="s">
        <v>1737</v>
      </c>
    </row>
    <row r="421" spans="1:4" s="40" customFormat="1" ht="66" customHeight="1">
      <c r="A421" s="167" t="s">
        <v>1034</v>
      </c>
      <c r="B421" s="154" t="s">
        <v>1482</v>
      </c>
      <c r="C421" s="181" t="s">
        <v>1736</v>
      </c>
      <c r="D421" s="181" t="s">
        <v>1737</v>
      </c>
    </row>
    <row r="422" spans="1:4" s="169" customFormat="1" ht="120">
      <c r="A422" s="69" t="s">
        <v>55</v>
      </c>
      <c r="B422" s="69" t="s">
        <v>929</v>
      </c>
      <c r="C422" s="69" t="s">
        <v>930</v>
      </c>
      <c r="D422" s="69" t="s">
        <v>931</v>
      </c>
    </row>
    <row r="423" spans="1:4" s="40" customFormat="1" ht="120">
      <c r="A423" s="182" t="s">
        <v>59</v>
      </c>
      <c r="B423" s="161" t="s">
        <v>932</v>
      </c>
      <c r="C423" s="182" t="s">
        <v>930</v>
      </c>
      <c r="D423" s="182" t="s">
        <v>931</v>
      </c>
    </row>
    <row r="424" spans="1:4" s="40" customFormat="1" ht="120">
      <c r="A424" s="182" t="s">
        <v>60</v>
      </c>
      <c r="B424" s="184" t="s">
        <v>933</v>
      </c>
      <c r="C424" s="182" t="s">
        <v>930</v>
      </c>
      <c r="D424" s="182" t="s">
        <v>931</v>
      </c>
    </row>
    <row r="425" spans="1:4" s="23" customFormat="1" ht="41.25" customHeight="1">
      <c r="A425" s="233" t="s">
        <v>934</v>
      </c>
      <c r="B425" s="234" t="s">
        <v>935</v>
      </c>
      <c r="C425" s="233" t="s">
        <v>936</v>
      </c>
      <c r="D425" s="229" t="s">
        <v>1738</v>
      </c>
    </row>
    <row r="426" spans="1:4" s="23" customFormat="1" ht="41.25" customHeight="1">
      <c r="A426" s="233"/>
      <c r="B426" s="234"/>
      <c r="C426" s="233"/>
      <c r="D426" s="229"/>
    </row>
    <row r="427" spans="1:4" s="23" customFormat="1" ht="39" customHeight="1">
      <c r="A427" s="230" t="s">
        <v>1725</v>
      </c>
      <c r="B427" s="231" t="s">
        <v>1739</v>
      </c>
      <c r="C427" s="230" t="s">
        <v>936</v>
      </c>
      <c r="D427" s="232" t="s">
        <v>937</v>
      </c>
    </row>
    <row r="428" spans="1:4" s="23" customFormat="1" ht="39" customHeight="1">
      <c r="A428" s="230"/>
      <c r="B428" s="231"/>
      <c r="C428" s="230"/>
      <c r="D428" s="232"/>
    </row>
    <row r="429" spans="1:4" s="23" customFormat="1" ht="39" customHeight="1">
      <c r="A429" s="230"/>
      <c r="B429" s="231"/>
      <c r="C429" s="230" t="s">
        <v>331</v>
      </c>
      <c r="D429" s="232" t="s">
        <v>1740</v>
      </c>
    </row>
    <row r="430" spans="1:4" s="23" customFormat="1" ht="39" customHeight="1">
      <c r="A430" s="230"/>
      <c r="B430" s="231"/>
      <c r="C430" s="230"/>
      <c r="D430" s="232"/>
    </row>
    <row r="431" spans="1:4" s="170" customFormat="1"/>
    <row r="432" spans="1:4" s="170" customFormat="1"/>
    <row r="433" s="170" customFormat="1"/>
    <row r="434" s="170" customFormat="1"/>
    <row r="435" s="170" customFormat="1"/>
    <row r="436" s="170" customFormat="1"/>
    <row r="437" s="170" customFormat="1"/>
    <row r="438" s="170" customFormat="1"/>
    <row r="439" s="170" customFormat="1"/>
    <row r="440" s="170" customFormat="1"/>
    <row r="441" s="170" customFormat="1"/>
    <row r="442" s="170" customFormat="1"/>
    <row r="443" s="170" customFormat="1"/>
    <row r="444" s="170" customFormat="1"/>
    <row r="445" s="170" customFormat="1"/>
    <row r="446" s="170" customFormat="1"/>
    <row r="447" s="170" customFormat="1"/>
    <row r="448" s="170" customFormat="1"/>
    <row r="449" s="170" customFormat="1"/>
    <row r="450" s="170" customFormat="1"/>
    <row r="451" s="170" customFormat="1"/>
    <row r="452" s="170" customFormat="1"/>
    <row r="453" s="170" customFormat="1"/>
    <row r="454" s="170" customFormat="1"/>
    <row r="455" s="170" customFormat="1"/>
    <row r="456" s="170" customFormat="1"/>
    <row r="457" s="170" customFormat="1"/>
    <row r="458" s="170" customFormat="1"/>
    <row r="459" s="170" customFormat="1"/>
    <row r="460" s="170" customFormat="1"/>
    <row r="461" s="170" customFormat="1"/>
    <row r="462" s="170" customFormat="1"/>
    <row r="463" s="170" customFormat="1"/>
    <row r="464" s="170" customFormat="1"/>
    <row r="465" s="170" customFormat="1"/>
    <row r="466" s="170" customFormat="1"/>
    <row r="467" s="170" customFormat="1"/>
    <row r="468" s="170" customFormat="1"/>
    <row r="469" s="170" customFormat="1"/>
    <row r="470" s="170" customFormat="1"/>
    <row r="471" s="170" customFormat="1"/>
    <row r="472" s="170" customFormat="1"/>
    <row r="473" s="170" customFormat="1"/>
    <row r="474" s="170" customFormat="1"/>
    <row r="475" s="170" customFormat="1"/>
    <row r="476" s="170" customFormat="1"/>
    <row r="477" s="170" customFormat="1"/>
    <row r="478" s="170" customFormat="1"/>
    <row r="479" s="170" customFormat="1"/>
    <row r="480" s="170" customFormat="1"/>
    <row r="481" s="170" customFormat="1"/>
    <row r="482" s="170" customFormat="1"/>
    <row r="483" s="170" customFormat="1"/>
    <row r="484" s="170" customFormat="1"/>
    <row r="485" s="170" customFormat="1"/>
    <row r="486" s="170" customFormat="1"/>
    <row r="487" s="170" customFormat="1"/>
    <row r="488" s="170" customFormat="1"/>
    <row r="489" s="170" customFormat="1"/>
    <row r="490" s="170" customFormat="1"/>
    <row r="491" s="170" customFormat="1"/>
    <row r="492" s="170" customFormat="1"/>
    <row r="493" s="170" customFormat="1"/>
    <row r="494" s="170" customFormat="1"/>
    <row r="495" s="170" customFormat="1"/>
    <row r="496" s="170" customFormat="1"/>
    <row r="497" s="170" customFormat="1"/>
    <row r="498" s="170" customFormat="1"/>
    <row r="499" s="170" customFormat="1"/>
    <row r="500" s="170" customFormat="1"/>
    <row r="501" s="170" customFormat="1"/>
    <row r="502" s="170" customFormat="1"/>
    <row r="503" s="170" customFormat="1"/>
    <row r="504" s="170" customFormat="1"/>
    <row r="505" s="170" customFormat="1"/>
    <row r="506" s="170" customFormat="1"/>
    <row r="507" s="170" customFormat="1"/>
    <row r="508" s="170" customFormat="1"/>
    <row r="509" s="170" customFormat="1"/>
    <row r="510" s="170" customFormat="1"/>
    <row r="511" s="170" customFormat="1"/>
    <row r="512" s="170" customFormat="1"/>
    <row r="513" s="170" customFormat="1"/>
    <row r="514" s="170" customFormat="1"/>
    <row r="515" s="170" customFormat="1"/>
    <row r="516" s="170" customFormat="1"/>
    <row r="517" s="170" customFormat="1"/>
    <row r="518" s="170" customFormat="1"/>
    <row r="519" s="170" customFormat="1"/>
    <row r="520" s="170" customFormat="1"/>
    <row r="521" s="170" customFormat="1"/>
    <row r="522" s="170" customFormat="1"/>
    <row r="523" s="170" customFormat="1"/>
    <row r="524" s="170" customFormat="1"/>
    <row r="525" s="170" customFormat="1"/>
    <row r="526" s="170" customFormat="1"/>
    <row r="527" s="170" customFormat="1"/>
    <row r="528" s="170" customFormat="1"/>
    <row r="529" s="170" customFormat="1"/>
    <row r="530" s="170" customFormat="1"/>
    <row r="531" s="170" customFormat="1"/>
    <row r="532" s="170" customFormat="1"/>
    <row r="533" s="170" customFormat="1"/>
    <row r="534" s="170" customFormat="1"/>
    <row r="535" s="170" customFormat="1"/>
    <row r="536" s="170" customFormat="1"/>
    <row r="537" s="170" customFormat="1"/>
    <row r="538" s="170" customFormat="1"/>
    <row r="539" s="170" customFormat="1"/>
    <row r="540" s="170" customFormat="1"/>
    <row r="541" s="170" customFormat="1"/>
    <row r="542" s="170" customFormat="1"/>
    <row r="543" s="170" customFormat="1"/>
    <row r="544" s="170" customFormat="1"/>
    <row r="545" s="170" customFormat="1"/>
    <row r="546" s="170" customFormat="1"/>
    <row r="547" s="170" customFormat="1"/>
    <row r="548" s="170" customFormat="1"/>
    <row r="549" s="170" customFormat="1"/>
    <row r="550" s="170" customFormat="1"/>
    <row r="551" s="170" customFormat="1"/>
    <row r="552" s="170" customFormat="1"/>
    <row r="553" s="170" customFormat="1"/>
    <row r="554" s="170" customFormat="1"/>
    <row r="555" s="170" customFormat="1"/>
    <row r="556" s="170" customFormat="1"/>
    <row r="557" s="170" customFormat="1"/>
    <row r="558" s="170" customFormat="1"/>
    <row r="559" s="170" customFormat="1"/>
    <row r="560" s="170" customFormat="1"/>
    <row r="561" s="170" customFormat="1"/>
    <row r="562" s="170" customFormat="1"/>
    <row r="563" s="170" customFormat="1"/>
    <row r="564" s="170" customFormat="1"/>
    <row r="565" s="170" customFormat="1"/>
    <row r="566" s="170" customFormat="1"/>
    <row r="567" s="170" customFormat="1"/>
    <row r="568" s="170" customFormat="1"/>
    <row r="569" s="170" customFormat="1"/>
    <row r="570" s="170" customFormat="1"/>
    <row r="571" s="170" customFormat="1"/>
    <row r="572" s="170" customFormat="1"/>
    <row r="573" s="170" customFormat="1"/>
    <row r="574" s="170" customFormat="1"/>
    <row r="575" s="170" customFormat="1"/>
    <row r="576" s="170" customFormat="1"/>
    <row r="577" s="170" customFormat="1"/>
    <row r="578" s="170" customFormat="1"/>
    <row r="579" s="170" customFormat="1"/>
    <row r="580" s="170" customFormat="1"/>
    <row r="581" s="170" customFormat="1"/>
    <row r="582" s="170" customFormat="1"/>
    <row r="583" s="170" customFormat="1"/>
    <row r="584" s="170" customFormat="1"/>
    <row r="585" s="170" customFormat="1"/>
    <row r="586" s="170" customFormat="1"/>
    <row r="587" s="170" customFormat="1"/>
    <row r="588" s="170" customFormat="1"/>
    <row r="589" s="170" customFormat="1"/>
    <row r="590" s="170" customFormat="1"/>
    <row r="591" s="170" customFormat="1"/>
    <row r="592" s="170" customFormat="1"/>
    <row r="593" s="170" customFormat="1"/>
    <row r="594" s="170" customFormat="1"/>
    <row r="595" s="170" customFormat="1"/>
    <row r="596" s="170" customFormat="1"/>
    <row r="597" s="170" customFormat="1"/>
    <row r="598" s="170" customFormat="1"/>
    <row r="599" s="170" customFormat="1"/>
    <row r="600" s="170" customFormat="1"/>
    <row r="601" s="170" customFormat="1"/>
    <row r="602" s="170" customFormat="1"/>
    <row r="603" s="170" customFormat="1"/>
    <row r="604" s="170" customFormat="1"/>
    <row r="605" s="170" customFormat="1"/>
    <row r="606" s="170" customFormat="1"/>
    <row r="607" s="170" customFormat="1"/>
    <row r="608" s="170" customFormat="1"/>
    <row r="609" s="170" customFormat="1"/>
    <row r="610" s="170" customFormat="1"/>
    <row r="611" s="170" customFormat="1"/>
    <row r="612" s="170" customFormat="1"/>
    <row r="613" s="170" customFormat="1"/>
    <row r="614" s="170" customFormat="1"/>
    <row r="615" s="170" customFormat="1"/>
    <row r="616" s="170" customFormat="1"/>
    <row r="617" s="170" customFormat="1"/>
    <row r="618" s="170" customFormat="1"/>
    <row r="619" s="170" customFormat="1"/>
    <row r="620" s="170" customFormat="1"/>
    <row r="621" s="170" customFormat="1"/>
    <row r="622" s="170" customFormat="1"/>
    <row r="623" s="170" customFormat="1"/>
    <row r="624" s="170" customFormat="1"/>
    <row r="625" s="170" customFormat="1"/>
    <row r="626" s="170" customFormat="1"/>
    <row r="627" s="170" customFormat="1"/>
    <row r="628" s="170" customFormat="1"/>
    <row r="629" s="170" customFormat="1"/>
    <row r="630" s="170" customFormat="1"/>
    <row r="631" s="170" customFormat="1"/>
    <row r="632" s="170" customFormat="1"/>
    <row r="633" s="170" customFormat="1"/>
    <row r="634" s="170" customFormat="1"/>
    <row r="635" s="170" customFormat="1"/>
    <row r="636" s="170" customFormat="1"/>
    <row r="637" s="170" customFormat="1"/>
    <row r="638" s="170" customFormat="1"/>
    <row r="639" s="170" customFormat="1"/>
    <row r="640" s="170" customFormat="1"/>
    <row r="641" s="170" customFormat="1"/>
    <row r="642" s="170" customFormat="1"/>
    <row r="643" s="170" customFormat="1"/>
    <row r="644" s="170" customFormat="1"/>
    <row r="645" s="170" customFormat="1"/>
    <row r="646" s="170" customFormat="1"/>
    <row r="647" s="170" customFormat="1"/>
    <row r="648" s="170" customFormat="1"/>
    <row r="649" s="170" customFormat="1"/>
    <row r="650" s="170" customFormat="1"/>
    <row r="651" s="170" customFormat="1"/>
    <row r="652" s="170" customFormat="1"/>
    <row r="653" s="170" customFormat="1"/>
    <row r="654" s="170" customFormat="1"/>
    <row r="655" s="170" customFormat="1"/>
    <row r="656" s="170" customFormat="1"/>
    <row r="657" s="170" customFormat="1"/>
    <row r="658" s="170" customFormat="1"/>
    <row r="659" s="170" customFormat="1"/>
    <row r="660" s="170" customFormat="1"/>
    <row r="661" s="170" customFormat="1"/>
    <row r="662" s="170" customFormat="1"/>
    <row r="663" s="170" customFormat="1"/>
    <row r="664" s="170" customFormat="1"/>
    <row r="665" s="170" customFormat="1"/>
    <row r="666" s="170" customFormat="1"/>
    <row r="667" s="170" customFormat="1"/>
    <row r="668" s="170" customFormat="1"/>
    <row r="669" s="170" customFormat="1"/>
    <row r="670" s="170" customFormat="1"/>
    <row r="671" s="170" customFormat="1"/>
    <row r="672" s="170" customFormat="1"/>
    <row r="673" s="170" customFormat="1"/>
    <row r="674" s="170" customFormat="1"/>
    <row r="675" s="170" customFormat="1"/>
    <row r="676" s="170" customFormat="1"/>
    <row r="677" s="170" customFormat="1"/>
    <row r="678" s="170" customFormat="1"/>
    <row r="679" s="170" customFormat="1"/>
    <row r="680" s="170" customFormat="1"/>
    <row r="681" s="170" customFormat="1"/>
    <row r="682" s="170" customFormat="1"/>
    <row r="683" s="170" customFormat="1"/>
    <row r="684" s="170" customFormat="1"/>
    <row r="685" s="170" customFormat="1"/>
    <row r="686" s="170" customFormat="1"/>
    <row r="687" s="170" customFormat="1"/>
    <row r="688" s="170" customFormat="1"/>
    <row r="689" s="170" customFormat="1"/>
    <row r="690" s="170" customFormat="1"/>
    <row r="691" s="170" customFormat="1"/>
    <row r="692" s="170" customFormat="1"/>
    <row r="693" s="170" customFormat="1"/>
    <row r="694" s="170" customFormat="1"/>
    <row r="695" s="170" customFormat="1"/>
    <row r="696" s="170" customFormat="1"/>
    <row r="697" s="170" customFormat="1"/>
    <row r="698" s="170" customFormat="1"/>
    <row r="699" s="170" customFormat="1"/>
    <row r="700" s="170" customFormat="1"/>
    <row r="701" s="170" customFormat="1"/>
    <row r="702" s="170" customFormat="1"/>
    <row r="703" s="170" customFormat="1"/>
    <row r="704" s="170" customFormat="1"/>
    <row r="705" s="170" customFormat="1"/>
    <row r="706" s="170" customFormat="1"/>
    <row r="707" s="170" customFormat="1"/>
    <row r="708" s="170" customFormat="1"/>
    <row r="709" s="170" customFormat="1"/>
    <row r="710" s="170" customFormat="1"/>
    <row r="711" s="170" customFormat="1"/>
    <row r="712" s="170" customFormat="1"/>
    <row r="713" s="170" customFormat="1"/>
    <row r="714" s="170" customFormat="1"/>
    <row r="715" s="170" customFormat="1"/>
    <row r="716" s="170" customFormat="1"/>
    <row r="717" s="170" customFormat="1"/>
    <row r="718" s="170" customFormat="1"/>
    <row r="719" s="170" customFormat="1"/>
    <row r="720" s="170" customFormat="1"/>
    <row r="721" s="170" customFormat="1"/>
    <row r="722" s="170" customFormat="1"/>
    <row r="723" s="170" customFormat="1"/>
    <row r="724" s="170" customFormat="1"/>
    <row r="725" s="170" customFormat="1"/>
    <row r="726" s="170" customFormat="1"/>
    <row r="727" s="170" customFormat="1"/>
    <row r="728" s="170" customFormat="1"/>
    <row r="729" s="170" customFormat="1"/>
    <row r="730" s="170" customFormat="1"/>
    <row r="731" s="170" customFormat="1"/>
    <row r="732" s="170" customFormat="1"/>
    <row r="733" s="170" customFormat="1"/>
    <row r="734" s="170" customFormat="1"/>
    <row r="735" s="170" customFormat="1"/>
    <row r="736" s="170" customFormat="1"/>
    <row r="737" s="170" customFormat="1"/>
    <row r="738" s="170" customFormat="1"/>
    <row r="739" s="170" customFormat="1"/>
    <row r="740" s="170" customFormat="1"/>
    <row r="741" s="170" customFormat="1"/>
    <row r="742" s="170" customFormat="1"/>
    <row r="743" s="170" customFormat="1"/>
    <row r="744" s="170" customFormat="1"/>
    <row r="745" s="170" customFormat="1"/>
    <row r="746" s="170" customFormat="1"/>
    <row r="747" s="170" customFormat="1"/>
    <row r="748" s="170" customFormat="1"/>
    <row r="749" s="170" customFormat="1"/>
    <row r="750" s="170" customFormat="1"/>
    <row r="751" s="170" customFormat="1"/>
    <row r="752" s="170" customFormat="1"/>
    <row r="753" s="170" customFormat="1"/>
    <row r="754" s="170" customFormat="1"/>
    <row r="755" s="170" customFormat="1"/>
    <row r="756" s="170" customFormat="1"/>
    <row r="757" s="170" customFormat="1"/>
    <row r="758" s="170" customFormat="1"/>
    <row r="759" s="170" customFormat="1"/>
    <row r="760" s="170" customFormat="1"/>
    <row r="761" s="170" customFormat="1"/>
    <row r="762" s="170" customFormat="1"/>
    <row r="763" s="170" customFormat="1"/>
    <row r="764" s="170" customFormat="1"/>
    <row r="765" s="170" customFormat="1"/>
    <row r="766" s="170" customFormat="1"/>
    <row r="767" s="170" customFormat="1"/>
    <row r="768" s="170" customFormat="1"/>
    <row r="769" s="170" customFormat="1"/>
    <row r="770" s="170" customFormat="1"/>
    <row r="771" s="170" customFormat="1"/>
    <row r="772" s="170" customFormat="1"/>
    <row r="773" s="170" customFormat="1"/>
    <row r="774" s="170" customFormat="1"/>
    <row r="775" s="170" customFormat="1"/>
    <row r="776" s="170" customFormat="1"/>
    <row r="777" s="170" customFormat="1"/>
    <row r="778" s="170" customFormat="1"/>
    <row r="779" s="170" customFormat="1"/>
    <row r="780" s="170" customFormat="1"/>
    <row r="781" s="170" customFormat="1"/>
    <row r="782" s="170" customFormat="1"/>
    <row r="783" s="170" customFormat="1"/>
    <row r="784" s="170" customFormat="1"/>
    <row r="785" s="170" customFormat="1"/>
    <row r="786" s="170" customFormat="1"/>
    <row r="787" s="170" customFormat="1"/>
    <row r="788" s="170" customFormat="1"/>
    <row r="789" s="170" customFormat="1"/>
    <row r="790" s="170" customFormat="1"/>
    <row r="791" s="170" customFormat="1"/>
    <row r="792" s="170" customFormat="1"/>
    <row r="793" s="170" customFormat="1"/>
    <row r="794" s="170" customFormat="1"/>
    <row r="795" s="170" customFormat="1"/>
    <row r="796" s="170" customFormat="1"/>
    <row r="797" s="170" customFormat="1"/>
    <row r="798" s="170" customFormat="1"/>
    <row r="799" s="170" customFormat="1"/>
    <row r="800" s="170" customFormat="1"/>
    <row r="801" s="170" customFormat="1"/>
    <row r="802" s="170" customFormat="1"/>
    <row r="803" s="170" customFormat="1"/>
    <row r="804" s="170" customFormat="1"/>
    <row r="805" s="170" customFormat="1"/>
    <row r="806" s="170" customFormat="1"/>
    <row r="807" s="170" customFormat="1"/>
    <row r="808" s="170" customFormat="1"/>
    <row r="809" s="170" customFormat="1"/>
    <row r="810" s="170" customFormat="1"/>
    <row r="811" s="170" customFormat="1"/>
    <row r="812" s="170" customFormat="1"/>
    <row r="813" s="170" customFormat="1"/>
    <row r="814" s="170" customFormat="1"/>
    <row r="815" s="170" customFormat="1"/>
    <row r="816" s="170" customFormat="1"/>
    <row r="817" s="170" customFormat="1"/>
    <row r="818" s="170" customFormat="1"/>
    <row r="819" s="170" customFormat="1"/>
    <row r="820" s="170" customFormat="1"/>
    <row r="821" s="170" customFormat="1"/>
    <row r="822" s="170" customFormat="1"/>
    <row r="823" s="170" customFormat="1"/>
    <row r="824" s="170" customFormat="1"/>
    <row r="825" s="170" customFormat="1"/>
    <row r="826" s="170" customFormat="1"/>
    <row r="827" s="170" customFormat="1"/>
    <row r="828" s="170" customFormat="1"/>
    <row r="829" s="170" customFormat="1"/>
    <row r="830" s="170" customFormat="1"/>
    <row r="831" s="170" customFormat="1"/>
    <row r="832" s="170" customFormat="1"/>
    <row r="833" s="170" customFormat="1"/>
    <row r="834" s="170" customFormat="1"/>
    <row r="835" s="170" customFormat="1"/>
    <row r="836" s="170" customFormat="1"/>
    <row r="837" s="170" customFormat="1"/>
    <row r="838" s="170" customFormat="1"/>
    <row r="839" s="170" customFormat="1"/>
    <row r="840" s="170" customFormat="1"/>
    <row r="841" s="170" customFormat="1"/>
    <row r="842" s="170" customFormat="1"/>
    <row r="843" s="170" customFormat="1"/>
    <row r="844" s="170" customFormat="1"/>
    <row r="845" s="170" customFormat="1"/>
    <row r="846" s="170" customFormat="1"/>
    <row r="847" s="170" customFormat="1"/>
    <row r="848" s="170" customFormat="1"/>
    <row r="849" s="170" customFormat="1"/>
    <row r="850" s="170" customFormat="1"/>
    <row r="851" s="170" customFormat="1"/>
    <row r="852" s="170" customFormat="1"/>
    <row r="853" s="170" customFormat="1"/>
    <row r="854" s="170" customFormat="1"/>
    <row r="855" s="170" customFormat="1"/>
    <row r="856" s="170" customFormat="1"/>
    <row r="857" s="170" customFormat="1"/>
    <row r="858" s="170" customFormat="1"/>
    <row r="859" s="170" customFormat="1"/>
    <row r="860" s="170" customFormat="1"/>
    <row r="861" s="170" customFormat="1"/>
    <row r="862" s="170" customFormat="1"/>
    <row r="863" s="170" customFormat="1"/>
    <row r="864" s="170" customFormat="1"/>
    <row r="865" s="170" customFormat="1"/>
    <row r="866" s="170" customFormat="1"/>
    <row r="867" s="170" customFormat="1"/>
    <row r="868" s="170" customFormat="1"/>
    <row r="869" s="170" customFormat="1"/>
    <row r="870" s="170" customFormat="1"/>
    <row r="871" s="170" customFormat="1"/>
    <row r="872" s="170" customFormat="1"/>
    <row r="873" s="170" customFormat="1"/>
    <row r="874" s="170" customFormat="1"/>
    <row r="875" s="170" customFormat="1"/>
    <row r="876" s="170" customFormat="1"/>
    <row r="877" s="170" customFormat="1"/>
    <row r="878" s="170" customFormat="1"/>
    <row r="879" s="170" customFormat="1"/>
    <row r="880" s="170" customFormat="1"/>
    <row r="881" s="170" customFormat="1"/>
    <row r="882" s="170" customFormat="1"/>
    <row r="883" s="170" customFormat="1"/>
    <row r="884" s="170" customFormat="1"/>
    <row r="885" s="170" customFormat="1"/>
    <row r="886" s="170" customFormat="1"/>
    <row r="887" s="170" customFormat="1"/>
    <row r="888" s="170" customFormat="1"/>
    <row r="889" s="170" customFormat="1"/>
    <row r="890" s="170" customFormat="1"/>
    <row r="891" s="170" customFormat="1"/>
    <row r="892" s="170" customFormat="1"/>
    <row r="893" s="170" customFormat="1"/>
    <row r="894" s="170" customFormat="1"/>
    <row r="895" s="170" customFormat="1"/>
    <row r="896" s="170" customFormat="1"/>
    <row r="897" s="170" customFormat="1"/>
    <row r="898" s="170" customFormat="1"/>
    <row r="899" s="170" customFormat="1"/>
    <row r="900" s="170" customFormat="1"/>
    <row r="901" s="170" customFormat="1"/>
    <row r="902" s="170" customFormat="1"/>
    <row r="903" s="170" customFormat="1"/>
    <row r="904" s="170" customFormat="1"/>
    <row r="905" s="170" customFormat="1"/>
    <row r="906" s="170" customFormat="1"/>
    <row r="907" s="170" customFormat="1"/>
    <row r="908" s="170" customFormat="1"/>
    <row r="909" s="170" customFormat="1"/>
    <row r="910" s="170" customFormat="1"/>
    <row r="911" s="170" customFormat="1"/>
    <row r="912" s="170" customFormat="1"/>
    <row r="913" s="170" customFormat="1"/>
    <row r="914" s="170" customFormat="1"/>
    <row r="915" s="170" customFormat="1"/>
    <row r="916" s="170" customFormat="1"/>
    <row r="917" s="170" customFormat="1"/>
    <row r="918" s="170" customFormat="1"/>
    <row r="919" s="170" customFormat="1"/>
    <row r="920" s="170" customFormat="1"/>
    <row r="921" s="170" customFormat="1"/>
    <row r="922" s="170" customFormat="1"/>
    <row r="923" s="170" customFormat="1"/>
    <row r="924" s="170" customFormat="1"/>
    <row r="925" s="170" customFormat="1"/>
    <row r="926" s="170" customFormat="1"/>
    <row r="927" s="170" customFormat="1"/>
    <row r="928" s="170" customFormat="1"/>
    <row r="929" s="170" customFormat="1"/>
    <row r="930" s="170" customFormat="1"/>
    <row r="931" s="170" customFormat="1"/>
    <row r="932" s="170" customFormat="1"/>
    <row r="933" s="170" customFormat="1"/>
    <row r="934" s="170" customFormat="1"/>
    <row r="935" s="170" customFormat="1"/>
    <row r="936" s="170" customFormat="1"/>
    <row r="937" s="170" customFormat="1"/>
    <row r="938" s="170" customFormat="1"/>
    <row r="939" s="170" customFormat="1"/>
    <row r="940" s="170" customFormat="1"/>
    <row r="941" s="170" customFormat="1"/>
    <row r="942" s="170" customFormat="1"/>
    <row r="943" s="170" customFormat="1"/>
    <row r="944" s="170" customFormat="1"/>
    <row r="945" s="170" customFormat="1"/>
    <row r="946" s="170" customFormat="1"/>
    <row r="947" s="170" customFormat="1"/>
    <row r="948" s="170" customFormat="1"/>
    <row r="949" s="170" customFormat="1"/>
    <row r="950" s="170" customFormat="1"/>
    <row r="951" s="170" customFormat="1"/>
    <row r="952" s="170" customFormat="1"/>
    <row r="953" s="170" customFormat="1"/>
    <row r="954" s="170" customFormat="1"/>
    <row r="955" s="170" customFormat="1"/>
    <row r="956" s="170" customFormat="1"/>
    <row r="957" s="170" customFormat="1"/>
    <row r="958" s="170" customFormat="1"/>
    <row r="959" s="170" customFormat="1"/>
    <row r="960" s="170" customFormat="1"/>
    <row r="961" s="170" customFormat="1"/>
    <row r="962" s="170" customFormat="1"/>
    <row r="963" s="170" customFormat="1"/>
    <row r="964" s="170" customFormat="1"/>
    <row r="965" s="170" customFormat="1"/>
    <row r="966" s="170" customFormat="1"/>
    <row r="967" s="170" customFormat="1"/>
    <row r="968" s="170" customFormat="1"/>
    <row r="969" s="170" customFormat="1"/>
    <row r="970" s="170" customFormat="1"/>
    <row r="971" s="170" customFormat="1"/>
    <row r="972" s="170" customFormat="1"/>
    <row r="973" s="170" customFormat="1"/>
    <row r="974" s="170" customFormat="1"/>
    <row r="975" s="170" customFormat="1"/>
    <row r="976" s="170" customFormat="1"/>
    <row r="977" s="170" customFormat="1"/>
    <row r="978" s="170" customFormat="1"/>
    <row r="979" s="170" customFormat="1"/>
    <row r="980" s="170" customFormat="1"/>
    <row r="981" s="170" customFormat="1"/>
    <row r="982" s="170" customFormat="1"/>
    <row r="983" s="170" customFormat="1"/>
    <row r="984" s="170" customFormat="1"/>
    <row r="985" s="170" customFormat="1"/>
    <row r="986" s="170" customFormat="1"/>
    <row r="987" s="170" customFormat="1"/>
    <row r="988" s="170" customFormat="1"/>
    <row r="989" s="170" customFormat="1"/>
    <row r="990" s="170" customFormat="1"/>
    <row r="991" s="170" customFormat="1"/>
    <row r="992" s="170" customFormat="1"/>
    <row r="993" s="170" customFormat="1"/>
    <row r="994" s="170" customFormat="1"/>
    <row r="995" s="170" customFormat="1"/>
    <row r="996" s="170" customFormat="1"/>
    <row r="997" s="170" customFormat="1"/>
    <row r="998" s="170" customFormat="1"/>
    <row r="999" s="170" customFormat="1"/>
    <row r="1000" s="170" customFormat="1"/>
    <row r="1001" s="170" customFormat="1"/>
    <row r="1002" s="170" customFormat="1"/>
    <row r="1003" s="170" customFormat="1"/>
    <row r="1004" s="170" customFormat="1"/>
    <row r="1005" s="170" customFormat="1"/>
    <row r="1006" s="170" customFormat="1"/>
    <row r="1007" s="170" customFormat="1"/>
    <row r="1008" s="170" customFormat="1"/>
    <row r="1009" s="170" customFormat="1"/>
    <row r="1010" s="170" customFormat="1"/>
    <row r="1011" s="170" customFormat="1"/>
    <row r="1012" s="170" customFormat="1"/>
    <row r="1013" s="170" customFormat="1"/>
    <row r="1014" s="170" customFormat="1"/>
    <row r="1015" s="170" customFormat="1"/>
    <row r="1016" s="170" customFormat="1"/>
    <row r="1017" s="170" customFormat="1"/>
    <row r="1018" s="170" customFormat="1"/>
    <row r="1019" s="170" customFormat="1"/>
    <row r="1020" s="170" customFormat="1"/>
    <row r="1021" s="170" customFormat="1"/>
    <row r="1022" s="170" customFormat="1"/>
    <row r="1023" s="170" customFormat="1"/>
    <row r="1024" s="170" customFormat="1"/>
    <row r="1025" s="170" customFormat="1"/>
    <row r="1026" s="170" customFormat="1"/>
    <row r="1027" s="170" customFormat="1"/>
    <row r="1028" s="170" customFormat="1"/>
    <row r="1029" s="170" customFormat="1"/>
    <row r="1030" s="170" customFormat="1"/>
    <row r="1031" s="170" customFormat="1"/>
    <row r="1032" s="170" customFormat="1"/>
    <row r="1033" s="170" customFormat="1"/>
    <row r="1034" s="170" customFormat="1"/>
    <row r="1035" s="170" customFormat="1"/>
    <row r="1036" s="170" customFormat="1"/>
    <row r="1037" s="170" customFormat="1"/>
    <row r="1038" s="170" customFormat="1"/>
    <row r="1039" s="170" customFormat="1"/>
    <row r="1040" s="170" customFormat="1"/>
    <row r="1041" s="170" customFormat="1"/>
    <row r="1042" s="170" customFormat="1"/>
    <row r="1043" s="170" customFormat="1"/>
    <row r="1044" s="170" customFormat="1"/>
    <row r="1045" s="170" customFormat="1"/>
    <row r="1046" s="170" customFormat="1"/>
    <row r="1047" s="170" customFormat="1"/>
    <row r="1048" s="170" customFormat="1"/>
    <row r="1049" s="170" customFormat="1"/>
    <row r="1050" s="170" customFormat="1"/>
    <row r="1051" s="170" customFormat="1"/>
    <row r="1052" s="170" customFormat="1"/>
    <row r="1053" s="170" customFormat="1"/>
    <row r="1054" s="170" customFormat="1"/>
    <row r="1055" s="170" customFormat="1"/>
    <row r="1056" s="170" customFormat="1"/>
    <row r="1057" s="170" customFormat="1"/>
    <row r="1058" s="170" customFormat="1"/>
    <row r="1059" s="170" customFormat="1"/>
    <row r="1060" s="170" customFormat="1"/>
    <row r="1061" s="170" customFormat="1"/>
    <row r="1062" s="170" customFormat="1"/>
    <row r="1063" s="170" customFormat="1"/>
    <row r="1064" s="170" customFormat="1"/>
    <row r="1065" s="170" customFormat="1"/>
    <row r="1066" s="170" customFormat="1"/>
    <row r="1067" s="170" customFormat="1"/>
    <row r="1068" s="170" customFormat="1"/>
    <row r="1069" s="170" customFormat="1"/>
    <row r="1070" s="170" customFormat="1"/>
    <row r="1071" s="170" customFormat="1"/>
    <row r="1072" s="170" customFormat="1"/>
  </sheetData>
  <mergeCells count="323">
    <mergeCell ref="A376:A377"/>
    <mergeCell ref="B376:B377"/>
    <mergeCell ref="A353:A354"/>
    <mergeCell ref="B353:B354"/>
    <mergeCell ref="A2:C2"/>
    <mergeCell ref="A3:C3"/>
    <mergeCell ref="A4:C4"/>
    <mergeCell ref="A5:C5"/>
    <mergeCell ref="A6:A7"/>
    <mergeCell ref="B6:B7"/>
    <mergeCell ref="C6:D6"/>
    <mergeCell ref="A141:A143"/>
    <mergeCell ref="B141:B143"/>
    <mergeCell ref="A49:A51"/>
    <mergeCell ref="B49:B51"/>
    <mergeCell ref="A55:A57"/>
    <mergeCell ref="B55:B57"/>
    <mergeCell ref="A65:A67"/>
    <mergeCell ref="B65:B67"/>
    <mergeCell ref="A72:A73"/>
    <mergeCell ref="B72:B73"/>
    <mergeCell ref="A70:A71"/>
    <mergeCell ref="B70:B71"/>
    <mergeCell ref="A74:A75"/>
    <mergeCell ref="B74:B75"/>
    <mergeCell ref="A128:A130"/>
    <mergeCell ref="B128:B130"/>
    <mergeCell ref="A131:A133"/>
    <mergeCell ref="B131:B133"/>
    <mergeCell ref="A121:A122"/>
    <mergeCell ref="B121:B122"/>
    <mergeCell ref="A113:A115"/>
    <mergeCell ref="B113:B115"/>
    <mergeCell ref="A106:A107"/>
    <mergeCell ref="B106:B107"/>
    <mergeCell ref="A78:A79"/>
    <mergeCell ref="B78:B79"/>
    <mergeCell ref="D202:D203"/>
    <mergeCell ref="A204:A205"/>
    <mergeCell ref="B204:B205"/>
    <mergeCell ref="C204:C205"/>
    <mergeCell ref="D204:D205"/>
    <mergeCell ref="A108:A109"/>
    <mergeCell ref="B108:B109"/>
    <mergeCell ref="A84:A85"/>
    <mergeCell ref="B84:B85"/>
    <mergeCell ref="A96:A97"/>
    <mergeCell ref="B96:B97"/>
    <mergeCell ref="A153:A154"/>
    <mergeCell ref="B153:B154"/>
    <mergeCell ref="A159:A160"/>
    <mergeCell ref="B159:B160"/>
    <mergeCell ref="A165:A166"/>
    <mergeCell ref="B165:B166"/>
    <mergeCell ref="A168:A169"/>
    <mergeCell ref="B168:B169"/>
    <mergeCell ref="A155:A156"/>
    <mergeCell ref="B155:B156"/>
    <mergeCell ref="A150:A151"/>
    <mergeCell ref="B150:B151"/>
    <mergeCell ref="A206:A207"/>
    <mergeCell ref="B206:B207"/>
    <mergeCell ref="A208:A209"/>
    <mergeCell ref="B208:B209"/>
    <mergeCell ref="A210:A213"/>
    <mergeCell ref="B210:B213"/>
    <mergeCell ref="A199:A203"/>
    <mergeCell ref="B199:B203"/>
    <mergeCell ref="C202:C203"/>
    <mergeCell ref="C206:C207"/>
    <mergeCell ref="A223:A225"/>
    <mergeCell ref="B223:B225"/>
    <mergeCell ref="A218:A219"/>
    <mergeCell ref="B218:B219"/>
    <mergeCell ref="A220:A222"/>
    <mergeCell ref="B220:B222"/>
    <mergeCell ref="C218:C219"/>
    <mergeCell ref="C212:C213"/>
    <mergeCell ref="D212:D213"/>
    <mergeCell ref="A214:A215"/>
    <mergeCell ref="B214:B215"/>
    <mergeCell ref="A216:A217"/>
    <mergeCell ref="B216:B217"/>
    <mergeCell ref="C214:C215"/>
    <mergeCell ref="D214:D215"/>
    <mergeCell ref="C216:C217"/>
    <mergeCell ref="D216:D217"/>
    <mergeCell ref="D218:D219"/>
    <mergeCell ref="C220:C222"/>
    <mergeCell ref="D220:D222"/>
    <mergeCell ref="C223:C225"/>
    <mergeCell ref="D223:D225"/>
    <mergeCell ref="A232:A234"/>
    <mergeCell ref="B232:B234"/>
    <mergeCell ref="A235:A237"/>
    <mergeCell ref="B235:B237"/>
    <mergeCell ref="C232:C234"/>
    <mergeCell ref="D232:D234"/>
    <mergeCell ref="C235:C237"/>
    <mergeCell ref="D235:D237"/>
    <mergeCell ref="A226:A228"/>
    <mergeCell ref="B226:B228"/>
    <mergeCell ref="A229:A231"/>
    <mergeCell ref="B229:B231"/>
    <mergeCell ref="C226:C228"/>
    <mergeCell ref="D226:D228"/>
    <mergeCell ref="C229:C231"/>
    <mergeCell ref="D229:D231"/>
    <mergeCell ref="A244:A246"/>
    <mergeCell ref="B244:B246"/>
    <mergeCell ref="A247:A249"/>
    <mergeCell ref="B247:B249"/>
    <mergeCell ref="C244:C246"/>
    <mergeCell ref="D244:D246"/>
    <mergeCell ref="C247:C249"/>
    <mergeCell ref="D247:D249"/>
    <mergeCell ref="A238:A240"/>
    <mergeCell ref="B238:B240"/>
    <mergeCell ref="A241:A243"/>
    <mergeCell ref="B241:B243"/>
    <mergeCell ref="C238:C240"/>
    <mergeCell ref="D238:D240"/>
    <mergeCell ref="C241:C243"/>
    <mergeCell ref="D241:D243"/>
    <mergeCell ref="A255:A257"/>
    <mergeCell ref="B255:B257"/>
    <mergeCell ref="A258:A259"/>
    <mergeCell ref="B258:B259"/>
    <mergeCell ref="A250:A252"/>
    <mergeCell ref="B250:B252"/>
    <mergeCell ref="A253:A254"/>
    <mergeCell ref="B253:B254"/>
    <mergeCell ref="C250:C252"/>
    <mergeCell ref="A267:A269"/>
    <mergeCell ref="B267:B269"/>
    <mergeCell ref="C264:C266"/>
    <mergeCell ref="D264:D266"/>
    <mergeCell ref="C267:C269"/>
    <mergeCell ref="D267:D269"/>
    <mergeCell ref="A260:A261"/>
    <mergeCell ref="B260:B261"/>
    <mergeCell ref="A262:A263"/>
    <mergeCell ref="B262:B263"/>
    <mergeCell ref="A264:A266"/>
    <mergeCell ref="B264:B266"/>
    <mergeCell ref="C262:C263"/>
    <mergeCell ref="D262:D263"/>
    <mergeCell ref="A276:A277"/>
    <mergeCell ref="B276:B277"/>
    <mergeCell ref="A278:A279"/>
    <mergeCell ref="B278:B279"/>
    <mergeCell ref="A280:A281"/>
    <mergeCell ref="B280:B281"/>
    <mergeCell ref="A270:A271"/>
    <mergeCell ref="B270:B271"/>
    <mergeCell ref="A272:A273"/>
    <mergeCell ref="B272:B273"/>
    <mergeCell ref="A274:A275"/>
    <mergeCell ref="B274:B275"/>
    <mergeCell ref="A282:A285"/>
    <mergeCell ref="B282:B285"/>
    <mergeCell ref="C284:C285"/>
    <mergeCell ref="D284:D285"/>
    <mergeCell ref="A286:A287"/>
    <mergeCell ref="B286:B287"/>
    <mergeCell ref="C282:C283"/>
    <mergeCell ref="D282:D283"/>
    <mergeCell ref="C286:C287"/>
    <mergeCell ref="D286:D287"/>
    <mergeCell ref="B374:B375"/>
    <mergeCell ref="C374:C375"/>
    <mergeCell ref="A294:A295"/>
    <mergeCell ref="B294:B295"/>
    <mergeCell ref="A296:A297"/>
    <mergeCell ref="B296:B297"/>
    <mergeCell ref="A298:A299"/>
    <mergeCell ref="B298:B299"/>
    <mergeCell ref="A288:A289"/>
    <mergeCell ref="B288:B289"/>
    <mergeCell ref="A290:A291"/>
    <mergeCell ref="B290:B291"/>
    <mergeCell ref="A292:A293"/>
    <mergeCell ref="B292:B293"/>
    <mergeCell ref="C294:C295"/>
    <mergeCell ref="A388:A389"/>
    <mergeCell ref="B388:B389"/>
    <mergeCell ref="C388:C389"/>
    <mergeCell ref="A382:A383"/>
    <mergeCell ref="B382:B383"/>
    <mergeCell ref="C382:C383"/>
    <mergeCell ref="A384:A385"/>
    <mergeCell ref="B384:B385"/>
    <mergeCell ref="C384:C385"/>
    <mergeCell ref="A394:A395"/>
    <mergeCell ref="B394:B395"/>
    <mergeCell ref="C394:C395"/>
    <mergeCell ref="A396:A397"/>
    <mergeCell ref="B396:B397"/>
    <mergeCell ref="C396:C397"/>
    <mergeCell ref="A390:A391"/>
    <mergeCell ref="B390:B391"/>
    <mergeCell ref="C390:C391"/>
    <mergeCell ref="A392:A393"/>
    <mergeCell ref="B392:B393"/>
    <mergeCell ref="C392:C393"/>
    <mergeCell ref="A402:A403"/>
    <mergeCell ref="B402:B403"/>
    <mergeCell ref="C402:C403"/>
    <mergeCell ref="A404:A405"/>
    <mergeCell ref="B404:B405"/>
    <mergeCell ref="C404:C405"/>
    <mergeCell ref="A398:A399"/>
    <mergeCell ref="B398:B399"/>
    <mergeCell ref="C398:C399"/>
    <mergeCell ref="A400:A401"/>
    <mergeCell ref="B400:B401"/>
    <mergeCell ref="C400:C401"/>
    <mergeCell ref="B410:B411"/>
    <mergeCell ref="C410:C411"/>
    <mergeCell ref="A412:A413"/>
    <mergeCell ref="B412:B413"/>
    <mergeCell ref="C412:C413"/>
    <mergeCell ref="A406:A407"/>
    <mergeCell ref="B406:B407"/>
    <mergeCell ref="C406:C407"/>
    <mergeCell ref="A408:A409"/>
    <mergeCell ref="B408:B409"/>
    <mergeCell ref="C408:C409"/>
    <mergeCell ref="D418:D419"/>
    <mergeCell ref="D416:D417"/>
    <mergeCell ref="D412:D413"/>
    <mergeCell ref="D410:D411"/>
    <mergeCell ref="D408:D409"/>
    <mergeCell ref="D425:D426"/>
    <mergeCell ref="A427:A430"/>
    <mergeCell ref="B427:B430"/>
    <mergeCell ref="C427:C428"/>
    <mergeCell ref="D427:D428"/>
    <mergeCell ref="C429:C430"/>
    <mergeCell ref="D429:D430"/>
    <mergeCell ref="A418:A419"/>
    <mergeCell ref="B418:B419"/>
    <mergeCell ref="C418:C419"/>
    <mergeCell ref="A425:A426"/>
    <mergeCell ref="B425:B426"/>
    <mergeCell ref="C425:C426"/>
    <mergeCell ref="A414:A415"/>
    <mergeCell ref="B414:B415"/>
    <mergeCell ref="A416:A417"/>
    <mergeCell ref="B416:B417"/>
    <mergeCell ref="C416:C417"/>
    <mergeCell ref="A410:A411"/>
    <mergeCell ref="D396:D397"/>
    <mergeCell ref="D394:D395"/>
    <mergeCell ref="D392:D393"/>
    <mergeCell ref="D390:D391"/>
    <mergeCell ref="D388:D389"/>
    <mergeCell ref="D406:D407"/>
    <mergeCell ref="D404:D405"/>
    <mergeCell ref="D402:D403"/>
    <mergeCell ref="D400:D401"/>
    <mergeCell ref="D398:D399"/>
    <mergeCell ref="D376:D377"/>
    <mergeCell ref="D374:D375"/>
    <mergeCell ref="A308:A311"/>
    <mergeCell ref="B308:B311"/>
    <mergeCell ref="A301:A307"/>
    <mergeCell ref="B301:B307"/>
    <mergeCell ref="D386:D387"/>
    <mergeCell ref="D384:D385"/>
    <mergeCell ref="D382:D383"/>
    <mergeCell ref="D380:D381"/>
    <mergeCell ref="D378:D379"/>
    <mergeCell ref="A386:A387"/>
    <mergeCell ref="B386:B387"/>
    <mergeCell ref="C386:C387"/>
    <mergeCell ref="C376:C377"/>
    <mergeCell ref="A378:A379"/>
    <mergeCell ref="B378:B379"/>
    <mergeCell ref="C378:C379"/>
    <mergeCell ref="A380:A381"/>
    <mergeCell ref="B380:B381"/>
    <mergeCell ref="C380:C381"/>
    <mergeCell ref="A362:A363"/>
    <mergeCell ref="B362:B363"/>
    <mergeCell ref="A374:A375"/>
    <mergeCell ref="D206:D207"/>
    <mergeCell ref="C208:C209"/>
    <mergeCell ref="D208:D209"/>
    <mergeCell ref="C210:C211"/>
    <mergeCell ref="D210:D211"/>
    <mergeCell ref="C258:C259"/>
    <mergeCell ref="D258:D259"/>
    <mergeCell ref="C260:C261"/>
    <mergeCell ref="D260:D261"/>
    <mergeCell ref="D250:D252"/>
    <mergeCell ref="C253:C254"/>
    <mergeCell ref="D253:D254"/>
    <mergeCell ref="C255:C257"/>
    <mergeCell ref="D255:D257"/>
    <mergeCell ref="C276:C277"/>
    <mergeCell ref="D276:D277"/>
    <mergeCell ref="C278:C279"/>
    <mergeCell ref="D278:D279"/>
    <mergeCell ref="C280:C281"/>
    <mergeCell ref="D280:D281"/>
    <mergeCell ref="C270:C271"/>
    <mergeCell ref="D270:D271"/>
    <mergeCell ref="C272:C273"/>
    <mergeCell ref="D272:D273"/>
    <mergeCell ref="C274:C275"/>
    <mergeCell ref="D274:D275"/>
    <mergeCell ref="D294:D295"/>
    <mergeCell ref="C296:C297"/>
    <mergeCell ref="D296:D297"/>
    <mergeCell ref="C298:C299"/>
    <mergeCell ref="D298:D299"/>
    <mergeCell ref="C288:C289"/>
    <mergeCell ref="D288:D289"/>
    <mergeCell ref="C290:C291"/>
    <mergeCell ref="D290:D291"/>
    <mergeCell ref="C292:C293"/>
    <mergeCell ref="D292:D293"/>
  </mergeCells>
  <pageMargins left="0.19685039370078741" right="0.19685039370078741" top="0.15748031496062992" bottom="0.15748031496062992" header="0" footer="0"/>
  <pageSetup paperSize="9" scale="57" orientation="landscape" r:id="rId1"/>
  <rowBreaks count="3" manualBreakCount="3">
    <brk id="246" max="3" man="1"/>
    <brk id="281" max="3" man="1"/>
    <brk id="372" max="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AJ322"/>
  <sheetViews>
    <sheetView tabSelected="1" view="pageBreakPreview" topLeftCell="A6" zoomScale="80" zoomScaleNormal="80" zoomScaleSheetLayoutView="80" workbookViewId="0">
      <pane xSplit="4" ySplit="3" topLeftCell="E318" activePane="bottomRight" state="frozen"/>
      <selection activeCell="A6" sqref="A6"/>
      <selection pane="topRight" activeCell="E6" sqref="E6"/>
      <selection pane="bottomLeft" activeCell="A9" sqref="A9"/>
      <selection pane="bottomRight" activeCell="C318" sqref="C318"/>
    </sheetView>
  </sheetViews>
  <sheetFormatPr defaultRowHeight="15"/>
  <cols>
    <col min="1" max="1" width="14.140625" style="351" customWidth="1"/>
    <col min="2" max="2" width="17" style="351" customWidth="1"/>
    <col min="3" max="3" width="51.85546875" style="351" customWidth="1"/>
    <col min="4" max="4" width="7.7109375" style="351" hidden="1" customWidth="1"/>
    <col min="5" max="5" width="10.85546875" style="351" customWidth="1"/>
    <col min="6" max="6" width="10.7109375" style="351" customWidth="1"/>
    <col min="7" max="8" width="13.28515625" style="352" hidden="1" customWidth="1"/>
    <col min="9" max="9" width="7.85546875" style="351" customWidth="1"/>
    <col min="10" max="10" width="26.42578125" style="351" customWidth="1"/>
    <col min="11" max="36" width="9.140625" style="353"/>
    <col min="37" max="16384" width="9.140625" style="351"/>
  </cols>
  <sheetData>
    <row r="2" spans="1:10" ht="15.75">
      <c r="A2" s="354" t="s">
        <v>34</v>
      </c>
      <c r="B2" s="354"/>
      <c r="C2" s="354"/>
      <c r="D2" s="354"/>
      <c r="E2" s="354"/>
      <c r="F2" s="354"/>
      <c r="G2" s="354"/>
      <c r="H2" s="354"/>
      <c r="I2" s="354"/>
      <c r="J2" s="354"/>
    </row>
    <row r="3" spans="1:10" ht="15.75">
      <c r="A3" s="354" t="s">
        <v>1430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0" ht="15.75">
      <c r="A4" s="354" t="s">
        <v>1459</v>
      </c>
      <c r="B4" s="354"/>
      <c r="C4" s="354"/>
      <c r="D4" s="354"/>
      <c r="E4" s="354"/>
      <c r="F4" s="354"/>
      <c r="G4" s="354"/>
      <c r="H4" s="354"/>
      <c r="I4" s="354"/>
      <c r="J4" s="354"/>
    </row>
    <row r="5" spans="1:10">
      <c r="A5" s="355"/>
      <c r="B5" s="355"/>
      <c r="C5" s="355"/>
      <c r="D5" s="355"/>
      <c r="E5" s="355"/>
      <c r="F5" s="355"/>
      <c r="G5" s="356"/>
      <c r="H5" s="356"/>
      <c r="I5" s="355"/>
      <c r="J5" s="355"/>
    </row>
    <row r="6" spans="1:10" ht="15.75">
      <c r="A6" s="357" t="s">
        <v>1</v>
      </c>
      <c r="B6" s="357" t="s">
        <v>35</v>
      </c>
      <c r="C6" s="357" t="s">
        <v>36</v>
      </c>
      <c r="D6" s="358" t="s">
        <v>61</v>
      </c>
      <c r="E6" s="357" t="s">
        <v>37</v>
      </c>
      <c r="F6" s="357"/>
      <c r="G6" s="359"/>
      <c r="H6" s="359"/>
      <c r="I6" s="357" t="s">
        <v>38</v>
      </c>
      <c r="J6" s="357" t="s">
        <v>39</v>
      </c>
    </row>
    <row r="7" spans="1:10" ht="31.5">
      <c r="A7" s="357"/>
      <c r="B7" s="357"/>
      <c r="C7" s="357"/>
      <c r="D7" s="358"/>
      <c r="E7" s="41" t="s">
        <v>62</v>
      </c>
      <c r="F7" s="41" t="s">
        <v>1483</v>
      </c>
      <c r="G7" s="359" t="s">
        <v>1657</v>
      </c>
      <c r="H7" s="359" t="s">
        <v>1658</v>
      </c>
      <c r="I7" s="357"/>
      <c r="J7" s="357"/>
    </row>
    <row r="8" spans="1:10" ht="15.75">
      <c r="A8" s="360" t="s">
        <v>31</v>
      </c>
      <c r="B8" s="360" t="s">
        <v>32</v>
      </c>
      <c r="C8" s="360">
        <v>3</v>
      </c>
      <c r="D8" s="360" t="s">
        <v>40</v>
      </c>
      <c r="E8" s="360">
        <v>5</v>
      </c>
      <c r="F8" s="360">
        <v>6</v>
      </c>
      <c r="G8" s="361"/>
      <c r="H8" s="361"/>
      <c r="I8" s="360">
        <v>7</v>
      </c>
      <c r="J8" s="360">
        <v>8</v>
      </c>
    </row>
    <row r="9" spans="1:10" ht="83.25" customHeight="1">
      <c r="A9" s="53" t="s">
        <v>66</v>
      </c>
      <c r="B9" s="53" t="s">
        <v>927</v>
      </c>
      <c r="C9" s="362"/>
      <c r="D9" s="362"/>
      <c r="E9" s="362"/>
      <c r="F9" s="362"/>
      <c r="G9" s="362"/>
      <c r="H9" s="362"/>
      <c r="I9" s="54">
        <f>AVERAGE(I10:I56)</f>
        <v>106.17989845276796</v>
      </c>
      <c r="J9" s="362"/>
    </row>
    <row r="10" spans="1:10" ht="97.5" customHeight="1">
      <c r="A10" s="243"/>
      <c r="B10" s="363"/>
      <c r="C10" s="218" t="s">
        <v>67</v>
      </c>
      <c r="D10" s="218" t="s">
        <v>1460</v>
      </c>
      <c r="E10" s="45">
        <v>1.07</v>
      </c>
      <c r="F10" s="45">
        <v>3.2</v>
      </c>
      <c r="G10" s="112">
        <v>3.2</v>
      </c>
      <c r="H10" s="112"/>
      <c r="I10" s="31">
        <f t="shared" ref="I10:I56" si="0">F10*100/E10</f>
        <v>299.06542056074767</v>
      </c>
      <c r="J10" s="64" t="s">
        <v>1759</v>
      </c>
    </row>
    <row r="11" spans="1:10" ht="72" customHeight="1">
      <c r="A11" s="243"/>
      <c r="B11" s="363"/>
      <c r="C11" s="218" t="s">
        <v>68</v>
      </c>
      <c r="D11" s="218" t="s">
        <v>1460</v>
      </c>
      <c r="E11" s="45">
        <v>73.5</v>
      </c>
      <c r="F11" s="45">
        <v>96.3</v>
      </c>
      <c r="G11" s="112">
        <v>96.3</v>
      </c>
      <c r="H11" s="112"/>
      <c r="I11" s="31">
        <f>F11*100/E11</f>
        <v>131.0204081632653</v>
      </c>
      <c r="J11" s="64" t="s">
        <v>1757</v>
      </c>
    </row>
    <row r="12" spans="1:10" ht="77.25" customHeight="1">
      <c r="A12" s="243"/>
      <c r="B12" s="363"/>
      <c r="C12" s="218" t="s">
        <v>69</v>
      </c>
      <c r="D12" s="218" t="s">
        <v>1460</v>
      </c>
      <c r="E12" s="45">
        <v>78.2</v>
      </c>
      <c r="F12" s="45">
        <v>78.2</v>
      </c>
      <c r="G12" s="112">
        <v>78.2</v>
      </c>
      <c r="H12" s="112"/>
      <c r="I12" s="31">
        <f t="shared" si="0"/>
        <v>100</v>
      </c>
      <c r="J12" s="64"/>
    </row>
    <row r="13" spans="1:10" ht="31.5" customHeight="1">
      <c r="A13" s="243"/>
      <c r="B13" s="363"/>
      <c r="C13" s="218" t="s">
        <v>70</v>
      </c>
      <c r="D13" s="218" t="s">
        <v>1460</v>
      </c>
      <c r="E13" s="45">
        <v>89</v>
      </c>
      <c r="F13" s="45">
        <v>21.1</v>
      </c>
      <c r="G13" s="112">
        <v>21.1</v>
      </c>
      <c r="H13" s="112"/>
      <c r="I13" s="31">
        <f t="shared" si="0"/>
        <v>23.707865168539325</v>
      </c>
      <c r="J13" s="64" t="s">
        <v>1746</v>
      </c>
    </row>
    <row r="14" spans="1:10" ht="40.5">
      <c r="A14" s="55" t="s">
        <v>71</v>
      </c>
      <c r="B14" s="55" t="s">
        <v>1805</v>
      </c>
      <c r="C14" s="212"/>
      <c r="D14" s="214"/>
      <c r="E14" s="45"/>
      <c r="F14" s="45"/>
      <c r="G14" s="112"/>
      <c r="H14" s="112"/>
      <c r="I14" s="45"/>
      <c r="J14" s="218"/>
    </row>
    <row r="15" spans="1:10" ht="57.75" customHeight="1">
      <c r="A15" s="252" t="s">
        <v>72</v>
      </c>
      <c r="B15" s="252" t="s">
        <v>73</v>
      </c>
      <c r="C15" s="218" t="s">
        <v>175</v>
      </c>
      <c r="D15" s="218" t="s">
        <v>1460</v>
      </c>
      <c r="E15" s="45">
        <v>7</v>
      </c>
      <c r="F15" s="45">
        <v>4.76</v>
      </c>
      <c r="G15" s="112">
        <v>4.76</v>
      </c>
      <c r="H15" s="112"/>
      <c r="I15" s="31">
        <f t="shared" si="0"/>
        <v>68</v>
      </c>
      <c r="J15" s="64" t="s">
        <v>1747</v>
      </c>
    </row>
    <row r="16" spans="1:10" ht="55.5" customHeight="1">
      <c r="A16" s="252"/>
      <c r="B16" s="252"/>
      <c r="C16" s="218" t="s">
        <v>176</v>
      </c>
      <c r="D16" s="218" t="s">
        <v>1460</v>
      </c>
      <c r="E16" s="45">
        <v>0</v>
      </c>
      <c r="F16" s="45">
        <v>0</v>
      </c>
      <c r="G16" s="112"/>
      <c r="H16" s="112"/>
      <c r="I16" s="31">
        <v>100</v>
      </c>
      <c r="J16" s="218"/>
    </row>
    <row r="17" spans="1:10" ht="100.5" customHeight="1">
      <c r="A17" s="64" t="s">
        <v>74</v>
      </c>
      <c r="B17" s="218" t="s">
        <v>75</v>
      </c>
      <c r="C17" s="212" t="s">
        <v>76</v>
      </c>
      <c r="D17" s="212" t="s">
        <v>1461</v>
      </c>
      <c r="E17" s="45">
        <v>26178.1</v>
      </c>
      <c r="F17" s="45">
        <v>26498</v>
      </c>
      <c r="G17" s="112">
        <v>26498</v>
      </c>
      <c r="H17" s="112"/>
      <c r="I17" s="31">
        <f t="shared" si="0"/>
        <v>101.22201382071273</v>
      </c>
      <c r="J17" s="56" t="s">
        <v>1617</v>
      </c>
    </row>
    <row r="18" spans="1:10" ht="240.75" customHeight="1">
      <c r="A18" s="64" t="s">
        <v>77</v>
      </c>
      <c r="B18" s="218" t="s">
        <v>78</v>
      </c>
      <c r="C18" s="212" t="s">
        <v>79</v>
      </c>
      <c r="D18" s="218" t="s">
        <v>1460</v>
      </c>
      <c r="E18" s="45">
        <v>100</v>
      </c>
      <c r="F18" s="45">
        <v>100</v>
      </c>
      <c r="G18" s="112"/>
      <c r="H18" s="112"/>
      <c r="I18" s="31">
        <f t="shared" si="0"/>
        <v>100</v>
      </c>
      <c r="J18" s="56"/>
    </row>
    <row r="19" spans="1:10" ht="150" customHeight="1">
      <c r="A19" s="64" t="s">
        <v>80</v>
      </c>
      <c r="B19" s="218" t="s">
        <v>81</v>
      </c>
      <c r="C19" s="212" t="s">
        <v>82</v>
      </c>
      <c r="D19" s="218" t="s">
        <v>1460</v>
      </c>
      <c r="E19" s="45">
        <v>100</v>
      </c>
      <c r="F19" s="45">
        <v>100</v>
      </c>
      <c r="G19" s="112"/>
      <c r="H19" s="112"/>
      <c r="I19" s="31">
        <f t="shared" si="0"/>
        <v>100</v>
      </c>
      <c r="J19" s="56"/>
    </row>
    <row r="20" spans="1:10" ht="40.5">
      <c r="A20" s="55" t="s">
        <v>83</v>
      </c>
      <c r="B20" s="55" t="s">
        <v>928</v>
      </c>
      <c r="C20" s="212"/>
      <c r="D20" s="214"/>
      <c r="E20" s="45"/>
      <c r="F20" s="45"/>
      <c r="G20" s="112"/>
      <c r="H20" s="112"/>
      <c r="I20" s="45"/>
      <c r="J20" s="218"/>
    </row>
    <row r="21" spans="1:10" ht="44.25" customHeight="1">
      <c r="A21" s="248" t="s">
        <v>85</v>
      </c>
      <c r="B21" s="248" t="s">
        <v>86</v>
      </c>
      <c r="C21" s="212" t="s">
        <v>87</v>
      </c>
      <c r="D21" s="218" t="s">
        <v>1460</v>
      </c>
      <c r="E21" s="45">
        <v>80.900000000000006</v>
      </c>
      <c r="F21" s="45">
        <v>80.900000000000006</v>
      </c>
      <c r="G21" s="112"/>
      <c r="H21" s="112"/>
      <c r="I21" s="31">
        <f t="shared" si="0"/>
        <v>100</v>
      </c>
      <c r="J21" s="218"/>
    </row>
    <row r="22" spans="1:10" ht="69.75" customHeight="1">
      <c r="A22" s="248"/>
      <c r="B22" s="248"/>
      <c r="C22" s="218" t="s">
        <v>88</v>
      </c>
      <c r="D22" s="218" t="s">
        <v>1460</v>
      </c>
      <c r="E22" s="45">
        <v>0</v>
      </c>
      <c r="F22" s="45">
        <v>0</v>
      </c>
      <c r="G22" s="112"/>
      <c r="H22" s="112"/>
      <c r="I22" s="31">
        <v>100</v>
      </c>
      <c r="J22" s="218"/>
    </row>
    <row r="23" spans="1:10" ht="42.75" customHeight="1">
      <c r="A23" s="248"/>
      <c r="B23" s="248"/>
      <c r="C23" s="218" t="s">
        <v>89</v>
      </c>
      <c r="D23" s="212" t="s">
        <v>1461</v>
      </c>
      <c r="E23" s="45">
        <v>14.1</v>
      </c>
      <c r="F23" s="45">
        <v>17.7</v>
      </c>
      <c r="G23" s="112">
        <v>17.7</v>
      </c>
      <c r="H23" s="112"/>
      <c r="I23" s="31">
        <f t="shared" si="0"/>
        <v>125.53191489361703</v>
      </c>
      <c r="J23" s="64" t="s">
        <v>1760</v>
      </c>
    </row>
    <row r="24" spans="1:10" ht="69.75" customHeight="1">
      <c r="A24" s="248" t="s">
        <v>90</v>
      </c>
      <c r="B24" s="248" t="s">
        <v>91</v>
      </c>
      <c r="C24" s="212" t="s">
        <v>92</v>
      </c>
      <c r="D24" s="212" t="s">
        <v>1460</v>
      </c>
      <c r="E24" s="45">
        <v>1.3</v>
      </c>
      <c r="F24" s="45">
        <v>1.43</v>
      </c>
      <c r="G24" s="112">
        <v>1.43</v>
      </c>
      <c r="H24" s="112"/>
      <c r="I24" s="31">
        <f>E24*100/F24</f>
        <v>90.909090909090907</v>
      </c>
      <c r="J24" s="218" t="s">
        <v>1761</v>
      </c>
    </row>
    <row r="25" spans="1:10" ht="46.5" customHeight="1">
      <c r="A25" s="248"/>
      <c r="B25" s="248"/>
      <c r="C25" s="218" t="s">
        <v>93</v>
      </c>
      <c r="D25" s="212" t="s">
        <v>1461</v>
      </c>
      <c r="E25" s="45">
        <v>29356.3</v>
      </c>
      <c r="F25" s="45">
        <v>39307</v>
      </c>
      <c r="G25" s="112">
        <v>39307</v>
      </c>
      <c r="H25" s="112"/>
      <c r="I25" s="31">
        <f t="shared" si="0"/>
        <v>133.89630164564335</v>
      </c>
      <c r="J25" s="56" t="s">
        <v>1617</v>
      </c>
    </row>
    <row r="26" spans="1:10" ht="98.25" customHeight="1">
      <c r="A26" s="248"/>
      <c r="B26" s="248"/>
      <c r="C26" s="218" t="s">
        <v>94</v>
      </c>
      <c r="D26" s="212" t="s">
        <v>1461</v>
      </c>
      <c r="E26" s="45">
        <v>26853</v>
      </c>
      <c r="F26" s="45">
        <v>34319</v>
      </c>
      <c r="G26" s="112">
        <v>34319</v>
      </c>
      <c r="H26" s="112"/>
      <c r="I26" s="31">
        <f t="shared" si="0"/>
        <v>127.8032249655532</v>
      </c>
      <c r="J26" s="56" t="s">
        <v>1617</v>
      </c>
    </row>
    <row r="27" spans="1:10" ht="82.5" customHeight="1">
      <c r="A27" s="64" t="s">
        <v>95</v>
      </c>
      <c r="B27" s="218" t="s">
        <v>96</v>
      </c>
      <c r="C27" s="212" t="s">
        <v>97</v>
      </c>
      <c r="D27" s="212" t="s">
        <v>1460</v>
      </c>
      <c r="E27" s="45">
        <v>100</v>
      </c>
      <c r="F27" s="45">
        <v>100</v>
      </c>
      <c r="G27" s="112"/>
      <c r="H27" s="112"/>
      <c r="I27" s="31">
        <f t="shared" si="0"/>
        <v>100</v>
      </c>
      <c r="J27" s="56"/>
    </row>
    <row r="28" spans="1:10" ht="83.25" customHeight="1">
      <c r="A28" s="64" t="s">
        <v>98</v>
      </c>
      <c r="B28" s="218" t="s">
        <v>99</v>
      </c>
      <c r="C28" s="212" t="s">
        <v>100</v>
      </c>
      <c r="D28" s="212" t="s">
        <v>1460</v>
      </c>
      <c r="E28" s="45">
        <v>88</v>
      </c>
      <c r="F28" s="45">
        <v>88</v>
      </c>
      <c r="G28" s="112"/>
      <c r="H28" s="112"/>
      <c r="I28" s="31">
        <f t="shared" si="0"/>
        <v>100</v>
      </c>
      <c r="J28" s="56"/>
    </row>
    <row r="29" spans="1:10" ht="208.5" customHeight="1">
      <c r="A29" s="64" t="s">
        <v>101</v>
      </c>
      <c r="B29" s="218" t="s">
        <v>102</v>
      </c>
      <c r="C29" s="212" t="s">
        <v>103</v>
      </c>
      <c r="D29" s="212" t="s">
        <v>1462</v>
      </c>
      <c r="E29" s="45">
        <v>1</v>
      </c>
      <c r="F29" s="45">
        <v>1</v>
      </c>
      <c r="G29" s="112"/>
      <c r="H29" s="112"/>
      <c r="I29" s="31">
        <f t="shared" si="0"/>
        <v>100</v>
      </c>
      <c r="J29" s="56"/>
    </row>
    <row r="30" spans="1:10" ht="90.75" customHeight="1">
      <c r="A30" s="64" t="s">
        <v>104</v>
      </c>
      <c r="B30" s="218" t="s">
        <v>105</v>
      </c>
      <c r="C30" s="212" t="s">
        <v>106</v>
      </c>
      <c r="D30" s="212" t="s">
        <v>1463</v>
      </c>
      <c r="E30" s="45">
        <v>603</v>
      </c>
      <c r="F30" s="45">
        <v>605</v>
      </c>
      <c r="G30" s="112"/>
      <c r="H30" s="112"/>
      <c r="I30" s="31">
        <f>F30*100/E30</f>
        <v>100.33167495854063</v>
      </c>
      <c r="J30" s="64" t="s">
        <v>1758</v>
      </c>
    </row>
    <row r="31" spans="1:10" ht="96" customHeight="1">
      <c r="A31" s="252" t="s">
        <v>107</v>
      </c>
      <c r="B31" s="252" t="s">
        <v>108</v>
      </c>
      <c r="C31" s="218" t="s">
        <v>109</v>
      </c>
      <c r="D31" s="212" t="s">
        <v>1462</v>
      </c>
      <c r="E31" s="45">
        <v>13</v>
      </c>
      <c r="F31" s="45">
        <v>13</v>
      </c>
      <c r="G31" s="112"/>
      <c r="H31" s="112"/>
      <c r="I31" s="31">
        <f t="shared" si="0"/>
        <v>100</v>
      </c>
      <c r="J31" s="218"/>
    </row>
    <row r="32" spans="1:10" ht="141.75" customHeight="1">
      <c r="A32" s="252"/>
      <c r="B32" s="252"/>
      <c r="C32" s="218" t="s">
        <v>110</v>
      </c>
      <c r="D32" s="212" t="s">
        <v>1460</v>
      </c>
      <c r="E32" s="45">
        <v>100</v>
      </c>
      <c r="F32" s="45">
        <v>100</v>
      </c>
      <c r="G32" s="112"/>
      <c r="H32" s="112"/>
      <c r="I32" s="31">
        <f t="shared" si="0"/>
        <v>100</v>
      </c>
      <c r="J32" s="218"/>
    </row>
    <row r="33" spans="1:10" ht="78.75" customHeight="1">
      <c r="A33" s="64" t="s">
        <v>111</v>
      </c>
      <c r="B33" s="218" t="s">
        <v>112</v>
      </c>
      <c r="C33" s="212" t="s">
        <v>113</v>
      </c>
      <c r="D33" s="212" t="s">
        <v>1462</v>
      </c>
      <c r="E33" s="45">
        <v>14</v>
      </c>
      <c r="F33" s="45">
        <v>14</v>
      </c>
      <c r="G33" s="112"/>
      <c r="H33" s="112"/>
      <c r="I33" s="31">
        <f t="shared" si="0"/>
        <v>100</v>
      </c>
      <c r="J33" s="56"/>
    </row>
    <row r="34" spans="1:10" ht="294.75" customHeight="1">
      <c r="A34" s="64" t="s">
        <v>114</v>
      </c>
      <c r="B34" s="218" t="s">
        <v>115</v>
      </c>
      <c r="C34" s="212" t="s">
        <v>116</v>
      </c>
      <c r="D34" s="212" t="s">
        <v>1460</v>
      </c>
      <c r="E34" s="45">
        <v>100</v>
      </c>
      <c r="F34" s="45">
        <v>100</v>
      </c>
      <c r="G34" s="112"/>
      <c r="H34" s="112"/>
      <c r="I34" s="31">
        <f t="shared" si="0"/>
        <v>100</v>
      </c>
      <c r="J34" s="56"/>
    </row>
    <row r="35" spans="1:10" ht="136.5" customHeight="1">
      <c r="A35" s="64" t="s">
        <v>117</v>
      </c>
      <c r="B35" s="218" t="s">
        <v>118</v>
      </c>
      <c r="C35" s="212" t="s">
        <v>119</v>
      </c>
      <c r="D35" s="212" t="s">
        <v>1460</v>
      </c>
      <c r="E35" s="45">
        <v>100</v>
      </c>
      <c r="F35" s="45">
        <v>100</v>
      </c>
      <c r="G35" s="112"/>
      <c r="H35" s="112"/>
      <c r="I35" s="31">
        <f t="shared" si="0"/>
        <v>100</v>
      </c>
      <c r="J35" s="56"/>
    </row>
    <row r="36" spans="1:10" ht="57.75" customHeight="1">
      <c r="A36" s="64" t="s">
        <v>120</v>
      </c>
      <c r="B36" s="218" t="s">
        <v>121</v>
      </c>
      <c r="C36" s="212" t="s">
        <v>122</v>
      </c>
      <c r="D36" s="212" t="s">
        <v>1462</v>
      </c>
      <c r="E36" s="46">
        <v>0</v>
      </c>
      <c r="F36" s="46">
        <v>0</v>
      </c>
      <c r="G36" s="112"/>
      <c r="H36" s="112"/>
      <c r="I36" s="47">
        <v>100</v>
      </c>
      <c r="J36" s="56"/>
    </row>
    <row r="37" spans="1:10" ht="102" customHeight="1">
      <c r="A37" s="64" t="s">
        <v>1443</v>
      </c>
      <c r="B37" s="218" t="s">
        <v>1606</v>
      </c>
      <c r="C37" s="212" t="s">
        <v>1607</v>
      </c>
      <c r="D37" s="212"/>
      <c r="E37" s="45">
        <v>40</v>
      </c>
      <c r="F37" s="45">
        <v>40</v>
      </c>
      <c r="G37" s="112"/>
      <c r="H37" s="112"/>
      <c r="I37" s="31">
        <f t="shared" si="0"/>
        <v>100</v>
      </c>
      <c r="J37" s="56"/>
    </row>
    <row r="38" spans="1:10" ht="54">
      <c r="A38" s="55" t="s">
        <v>123</v>
      </c>
      <c r="B38" s="55" t="s">
        <v>124</v>
      </c>
      <c r="C38" s="218"/>
      <c r="D38" s="214"/>
      <c r="E38" s="45"/>
      <c r="F38" s="45"/>
      <c r="G38" s="112"/>
      <c r="H38" s="112"/>
      <c r="I38" s="45"/>
      <c r="J38" s="218"/>
    </row>
    <row r="39" spans="1:10" ht="77.25" customHeight="1">
      <c r="A39" s="64" t="s">
        <v>125</v>
      </c>
      <c r="B39" s="218" t="s">
        <v>126</v>
      </c>
      <c r="C39" s="212" t="s">
        <v>127</v>
      </c>
      <c r="D39" s="212" t="s">
        <v>1460</v>
      </c>
      <c r="E39" s="45">
        <v>77</v>
      </c>
      <c r="F39" s="45">
        <v>77</v>
      </c>
      <c r="G39" s="112"/>
      <c r="H39" s="112"/>
      <c r="I39" s="31">
        <f t="shared" si="0"/>
        <v>100</v>
      </c>
      <c r="J39" s="56"/>
    </row>
    <row r="40" spans="1:10" ht="115.5" customHeight="1">
      <c r="A40" s="213" t="s">
        <v>1608</v>
      </c>
      <c r="B40" s="213" t="s">
        <v>121</v>
      </c>
      <c r="C40" s="218" t="s">
        <v>128</v>
      </c>
      <c r="D40" s="218" t="s">
        <v>1464</v>
      </c>
      <c r="E40" s="45">
        <v>1</v>
      </c>
      <c r="F40" s="45">
        <v>1</v>
      </c>
      <c r="G40" s="112"/>
      <c r="H40" s="112"/>
      <c r="I40" s="31">
        <f t="shared" si="0"/>
        <v>100</v>
      </c>
      <c r="J40" s="218"/>
    </row>
    <row r="41" spans="1:10" ht="125.25" customHeight="1">
      <c r="A41" s="64" t="s">
        <v>129</v>
      </c>
      <c r="B41" s="218" t="s">
        <v>130</v>
      </c>
      <c r="C41" s="212" t="s">
        <v>131</v>
      </c>
      <c r="D41" s="218" t="s">
        <v>1464</v>
      </c>
      <c r="E41" s="45">
        <v>1770</v>
      </c>
      <c r="F41" s="45">
        <v>2260</v>
      </c>
      <c r="G41" s="112"/>
      <c r="H41" s="112"/>
      <c r="I41" s="31">
        <f t="shared" si="0"/>
        <v>127.68361581920904</v>
      </c>
      <c r="J41" s="56" t="s">
        <v>1618</v>
      </c>
    </row>
    <row r="42" spans="1:10" ht="135">
      <c r="A42" s="364" t="s">
        <v>132</v>
      </c>
      <c r="B42" s="364" t="s">
        <v>133</v>
      </c>
      <c r="C42" s="218" t="s">
        <v>134</v>
      </c>
      <c r="D42" s="212" t="s">
        <v>1460</v>
      </c>
      <c r="E42" s="45">
        <v>65</v>
      </c>
      <c r="F42" s="45">
        <v>65</v>
      </c>
      <c r="G42" s="112"/>
      <c r="H42" s="112"/>
      <c r="I42" s="31">
        <f t="shared" si="0"/>
        <v>100</v>
      </c>
      <c r="J42" s="64"/>
    </row>
    <row r="43" spans="1:10" ht="44.25" customHeight="1">
      <c r="A43" s="64" t="s">
        <v>135</v>
      </c>
      <c r="B43" s="218" t="s">
        <v>136</v>
      </c>
      <c r="C43" s="212" t="s">
        <v>137</v>
      </c>
      <c r="D43" s="212" t="s">
        <v>1464</v>
      </c>
      <c r="E43" s="45">
        <v>1</v>
      </c>
      <c r="F43" s="45">
        <v>1</v>
      </c>
      <c r="G43" s="112"/>
      <c r="H43" s="112"/>
      <c r="I43" s="31">
        <f t="shared" si="0"/>
        <v>100</v>
      </c>
      <c r="J43" s="56"/>
    </row>
    <row r="44" spans="1:10" ht="79.5" customHeight="1">
      <c r="A44" s="64" t="s">
        <v>138</v>
      </c>
      <c r="B44" s="218" t="s">
        <v>139</v>
      </c>
      <c r="C44" s="212" t="s">
        <v>140</v>
      </c>
      <c r="D44" s="212" t="s">
        <v>1460</v>
      </c>
      <c r="E44" s="45">
        <v>100</v>
      </c>
      <c r="F44" s="45">
        <v>100</v>
      </c>
      <c r="G44" s="112"/>
      <c r="H44" s="112"/>
      <c r="I44" s="31">
        <f t="shared" si="0"/>
        <v>100</v>
      </c>
      <c r="J44" s="56"/>
    </row>
    <row r="45" spans="1:10" ht="123" customHeight="1">
      <c r="A45" s="64" t="s">
        <v>141</v>
      </c>
      <c r="B45" s="218" t="s">
        <v>142</v>
      </c>
      <c r="C45" s="212" t="s">
        <v>143</v>
      </c>
      <c r="D45" s="212" t="s">
        <v>1460</v>
      </c>
      <c r="E45" s="45">
        <v>89.5</v>
      </c>
      <c r="F45" s="45">
        <v>89.5</v>
      </c>
      <c r="G45" s="112"/>
      <c r="H45" s="112"/>
      <c r="I45" s="31">
        <f t="shared" si="0"/>
        <v>100</v>
      </c>
      <c r="J45" s="56"/>
    </row>
    <row r="46" spans="1:10" ht="58.5" customHeight="1">
      <c r="A46" s="64" t="s">
        <v>144</v>
      </c>
      <c r="B46" s="218" t="s">
        <v>145</v>
      </c>
      <c r="C46" s="212" t="s">
        <v>146</v>
      </c>
      <c r="D46" s="212" t="s">
        <v>1460</v>
      </c>
      <c r="E46" s="45">
        <v>100</v>
      </c>
      <c r="F46" s="45">
        <v>100</v>
      </c>
      <c r="G46" s="112"/>
      <c r="H46" s="112"/>
      <c r="I46" s="31">
        <f t="shared" si="0"/>
        <v>100</v>
      </c>
      <c r="J46" s="56"/>
    </row>
    <row r="47" spans="1:10" ht="68.25" customHeight="1">
      <c r="A47" s="64" t="s">
        <v>1609</v>
      </c>
      <c r="B47" s="218" t="s">
        <v>147</v>
      </c>
      <c r="C47" s="212" t="s">
        <v>148</v>
      </c>
      <c r="D47" s="212" t="s">
        <v>1460</v>
      </c>
      <c r="E47" s="45">
        <v>100</v>
      </c>
      <c r="F47" s="45">
        <v>100</v>
      </c>
      <c r="G47" s="112"/>
      <c r="H47" s="112"/>
      <c r="I47" s="31">
        <f t="shared" si="0"/>
        <v>100</v>
      </c>
      <c r="J47" s="56"/>
    </row>
    <row r="48" spans="1:10" ht="154.5" customHeight="1">
      <c r="A48" s="60" t="s">
        <v>1465</v>
      </c>
      <c r="B48" s="60" t="s">
        <v>1466</v>
      </c>
      <c r="C48" s="212" t="s">
        <v>1467</v>
      </c>
      <c r="D48" s="212" t="s">
        <v>1463</v>
      </c>
      <c r="E48" s="45">
        <v>320</v>
      </c>
      <c r="F48" s="45">
        <v>480</v>
      </c>
      <c r="G48" s="112"/>
      <c r="H48" s="112"/>
      <c r="I48" s="31">
        <f t="shared" si="0"/>
        <v>150</v>
      </c>
      <c r="J48" s="56" t="s">
        <v>1762</v>
      </c>
    </row>
    <row r="49" spans="1:36" ht="54">
      <c r="A49" s="364" t="s">
        <v>151</v>
      </c>
      <c r="B49" s="364" t="s">
        <v>152</v>
      </c>
      <c r="C49" s="218"/>
      <c r="D49" s="212"/>
      <c r="E49" s="45"/>
      <c r="F49" s="45"/>
      <c r="G49" s="112"/>
      <c r="H49" s="112"/>
      <c r="I49" s="31"/>
      <c r="J49" s="64"/>
    </row>
    <row r="50" spans="1:36" ht="110.25" customHeight="1">
      <c r="A50" s="64" t="s">
        <v>153</v>
      </c>
      <c r="B50" s="218" t="s">
        <v>154</v>
      </c>
      <c r="C50" s="212" t="s">
        <v>155</v>
      </c>
      <c r="D50" s="212" t="s">
        <v>1460</v>
      </c>
      <c r="E50" s="45">
        <v>100</v>
      </c>
      <c r="F50" s="45">
        <v>100</v>
      </c>
      <c r="G50" s="112"/>
      <c r="H50" s="112"/>
      <c r="I50" s="31">
        <f t="shared" si="0"/>
        <v>100</v>
      </c>
      <c r="J50" s="56"/>
    </row>
    <row r="51" spans="1:36" ht="124.5" customHeight="1">
      <c r="A51" s="64" t="s">
        <v>156</v>
      </c>
      <c r="B51" s="218" t="s">
        <v>157</v>
      </c>
      <c r="C51" s="212" t="s">
        <v>158</v>
      </c>
      <c r="D51" s="212" t="s">
        <v>1460</v>
      </c>
      <c r="E51" s="45">
        <v>100</v>
      </c>
      <c r="F51" s="45">
        <v>100</v>
      </c>
      <c r="G51" s="112"/>
      <c r="H51" s="112"/>
      <c r="I51" s="31">
        <f t="shared" si="0"/>
        <v>100</v>
      </c>
      <c r="J51" s="56"/>
    </row>
    <row r="52" spans="1:36" ht="93.75" customHeight="1">
      <c r="A52" s="364" t="s">
        <v>159</v>
      </c>
      <c r="B52" s="364" t="s">
        <v>160</v>
      </c>
      <c r="C52" s="218" t="s">
        <v>161</v>
      </c>
      <c r="D52" s="212" t="s">
        <v>1460</v>
      </c>
      <c r="E52" s="45">
        <v>98.89</v>
      </c>
      <c r="F52" s="45">
        <v>98.89</v>
      </c>
      <c r="G52" s="112"/>
      <c r="H52" s="112"/>
      <c r="I52" s="31">
        <f t="shared" si="0"/>
        <v>100</v>
      </c>
      <c r="J52" s="64"/>
    </row>
    <row r="53" spans="1:36" ht="113.25" customHeight="1">
      <c r="A53" s="64" t="s">
        <v>162</v>
      </c>
      <c r="B53" s="218" t="s">
        <v>163</v>
      </c>
      <c r="C53" s="212" t="s">
        <v>164</v>
      </c>
      <c r="D53" s="212" t="s">
        <v>1463</v>
      </c>
      <c r="E53" s="45">
        <v>6</v>
      </c>
      <c r="F53" s="45">
        <v>6</v>
      </c>
      <c r="G53" s="112"/>
      <c r="H53" s="112"/>
      <c r="I53" s="31">
        <f t="shared" si="0"/>
        <v>100</v>
      </c>
      <c r="J53" s="56"/>
    </row>
    <row r="54" spans="1:36" ht="162" customHeight="1">
      <c r="A54" s="64" t="s">
        <v>166</v>
      </c>
      <c r="B54" s="218" t="s">
        <v>167</v>
      </c>
      <c r="C54" s="212" t="s">
        <v>168</v>
      </c>
      <c r="D54" s="212" t="s">
        <v>1463</v>
      </c>
      <c r="E54" s="45">
        <v>13</v>
      </c>
      <c r="F54" s="45">
        <v>9</v>
      </c>
      <c r="G54" s="112"/>
      <c r="H54" s="112"/>
      <c r="I54" s="31">
        <f t="shared" si="0"/>
        <v>69.230769230769226</v>
      </c>
      <c r="J54" s="56" t="s">
        <v>165</v>
      </c>
    </row>
    <row r="55" spans="1:36" ht="166.5" customHeight="1">
      <c r="A55" s="64" t="s">
        <v>169</v>
      </c>
      <c r="B55" s="218" t="s">
        <v>170</v>
      </c>
      <c r="C55" s="212" t="s">
        <v>171</v>
      </c>
      <c r="D55" s="212" t="s">
        <v>1468</v>
      </c>
      <c r="E55" s="45">
        <v>9</v>
      </c>
      <c r="F55" s="45">
        <v>9</v>
      </c>
      <c r="G55" s="112"/>
      <c r="H55" s="112"/>
      <c r="I55" s="31">
        <f t="shared" si="0"/>
        <v>100</v>
      </c>
      <c r="J55" s="56"/>
    </row>
    <row r="56" spans="1:36" ht="159" customHeight="1">
      <c r="A56" s="64" t="s">
        <v>172</v>
      </c>
      <c r="B56" s="218" t="s">
        <v>173</v>
      </c>
      <c r="C56" s="212" t="s">
        <v>174</v>
      </c>
      <c r="D56" s="212" t="s">
        <v>1463</v>
      </c>
      <c r="E56" s="45">
        <v>150</v>
      </c>
      <c r="F56" s="45">
        <v>176</v>
      </c>
      <c r="G56" s="112"/>
      <c r="H56" s="112"/>
      <c r="I56" s="31">
        <f t="shared" si="0"/>
        <v>117.33333333333333</v>
      </c>
      <c r="J56" s="56" t="s">
        <v>1619</v>
      </c>
    </row>
    <row r="57" spans="1:36" s="367" customFormat="1" ht="48.75" customHeight="1">
      <c r="A57" s="53" t="s">
        <v>55</v>
      </c>
      <c r="B57" s="53" t="s">
        <v>923</v>
      </c>
      <c r="C57" s="362"/>
      <c r="D57" s="362"/>
      <c r="E57" s="362"/>
      <c r="F57" s="362"/>
      <c r="G57" s="362"/>
      <c r="H57" s="362"/>
      <c r="I57" s="54">
        <f>AVERAGE(I59:I64)</f>
        <v>106.8859649122807</v>
      </c>
      <c r="J57" s="365"/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6"/>
      <c r="AH57" s="366"/>
      <c r="AI57" s="366"/>
      <c r="AJ57" s="366"/>
    </row>
    <row r="58" spans="1:36" s="367" customFormat="1" ht="81">
      <c r="A58" s="55" t="s">
        <v>924</v>
      </c>
      <c r="B58" s="55" t="s">
        <v>925</v>
      </c>
      <c r="C58" s="57"/>
      <c r="D58" s="218"/>
      <c r="E58" s="45"/>
      <c r="F58" s="45"/>
      <c r="G58" s="112"/>
      <c r="H58" s="112"/>
      <c r="I58" s="45"/>
      <c r="J58" s="218"/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6"/>
      <c r="AH58" s="366"/>
      <c r="AI58" s="366"/>
      <c r="AJ58" s="366"/>
    </row>
    <row r="59" spans="1:36" s="367" customFormat="1" ht="166.5" customHeight="1">
      <c r="A59" s="213" t="s">
        <v>18</v>
      </c>
      <c r="B59" s="213" t="s">
        <v>714</v>
      </c>
      <c r="C59" s="218" t="s">
        <v>715</v>
      </c>
      <c r="D59" s="218"/>
      <c r="E59" s="45">
        <v>57</v>
      </c>
      <c r="F59" s="45">
        <v>60</v>
      </c>
      <c r="G59" s="112"/>
      <c r="H59" s="112"/>
      <c r="I59" s="31">
        <f>F59/E59*100</f>
        <v>105.26315789473684</v>
      </c>
      <c r="J59" s="212" t="s">
        <v>1610</v>
      </c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  <c r="V59" s="366"/>
      <c r="W59" s="366"/>
      <c r="X59" s="366"/>
      <c r="Y59" s="366"/>
      <c r="Z59" s="366"/>
      <c r="AA59" s="366"/>
      <c r="AB59" s="366"/>
      <c r="AC59" s="366"/>
      <c r="AD59" s="366"/>
      <c r="AE59" s="366"/>
      <c r="AF59" s="366"/>
      <c r="AG59" s="366"/>
      <c r="AH59" s="366"/>
      <c r="AI59" s="366"/>
      <c r="AJ59" s="366"/>
    </row>
    <row r="60" spans="1:36" s="367" customFormat="1" ht="108">
      <c r="A60" s="55" t="s">
        <v>314</v>
      </c>
      <c r="B60" s="55" t="s">
        <v>926</v>
      </c>
      <c r="C60" s="57"/>
      <c r="D60" s="218"/>
      <c r="E60" s="45"/>
      <c r="F60" s="45"/>
      <c r="G60" s="112"/>
      <c r="H60" s="112"/>
      <c r="I60" s="45"/>
      <c r="J60" s="218"/>
      <c r="K60" s="366"/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6"/>
      <c r="AH60" s="366"/>
      <c r="AI60" s="366"/>
      <c r="AJ60" s="366"/>
    </row>
    <row r="61" spans="1:36" s="367" customFormat="1" ht="69.75" customHeight="1">
      <c r="A61" s="243" t="s">
        <v>20</v>
      </c>
      <c r="B61" s="244" t="s">
        <v>316</v>
      </c>
      <c r="C61" s="218" t="s">
        <v>1613</v>
      </c>
      <c r="D61" s="218"/>
      <c r="E61" s="45">
        <v>4</v>
      </c>
      <c r="F61" s="45">
        <v>5</v>
      </c>
      <c r="G61" s="112"/>
      <c r="H61" s="112"/>
      <c r="I61" s="31">
        <f>F61/E61*100</f>
        <v>125</v>
      </c>
      <c r="J61" s="212" t="s">
        <v>1611</v>
      </c>
      <c r="K61" s="366"/>
      <c r="L61" s="366"/>
      <c r="M61" s="366"/>
      <c r="N61" s="366"/>
      <c r="O61" s="366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  <c r="AB61" s="366"/>
      <c r="AC61" s="366"/>
      <c r="AD61" s="366"/>
      <c r="AE61" s="366"/>
      <c r="AF61" s="366"/>
      <c r="AG61" s="366"/>
      <c r="AH61" s="366"/>
      <c r="AI61" s="366"/>
      <c r="AJ61" s="366"/>
    </row>
    <row r="62" spans="1:36" s="367" customFormat="1" ht="33.75" customHeight="1">
      <c r="A62" s="243"/>
      <c r="B62" s="244"/>
      <c r="C62" s="218" t="s">
        <v>716</v>
      </c>
      <c r="D62" s="218"/>
      <c r="E62" s="45">
        <v>1</v>
      </c>
      <c r="F62" s="45">
        <v>1</v>
      </c>
      <c r="G62" s="112"/>
      <c r="H62" s="112"/>
      <c r="I62" s="31">
        <f>F62/E62*100</f>
        <v>100</v>
      </c>
      <c r="J62" s="218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  <c r="V62" s="366"/>
      <c r="W62" s="366"/>
      <c r="X62" s="366"/>
      <c r="Y62" s="366"/>
      <c r="Z62" s="366"/>
      <c r="AA62" s="366"/>
      <c r="AB62" s="366"/>
      <c r="AC62" s="366"/>
      <c r="AD62" s="366"/>
      <c r="AE62" s="366"/>
      <c r="AF62" s="366"/>
      <c r="AG62" s="366"/>
      <c r="AH62" s="366"/>
      <c r="AI62" s="366"/>
      <c r="AJ62" s="366"/>
    </row>
    <row r="63" spans="1:36" s="367" customFormat="1" ht="33" customHeight="1">
      <c r="A63" s="243"/>
      <c r="B63" s="244"/>
      <c r="C63" s="218" t="s">
        <v>717</v>
      </c>
      <c r="D63" s="218"/>
      <c r="E63" s="45">
        <v>5</v>
      </c>
      <c r="F63" s="45">
        <v>5</v>
      </c>
      <c r="G63" s="112"/>
      <c r="H63" s="112"/>
      <c r="I63" s="31">
        <f>F63/E63*100</f>
        <v>100</v>
      </c>
      <c r="J63" s="218"/>
      <c r="K63" s="366"/>
      <c r="L63" s="366"/>
      <c r="M63" s="366"/>
      <c r="N63" s="366"/>
      <c r="O63" s="366"/>
      <c r="P63" s="366"/>
      <c r="Q63" s="366"/>
      <c r="R63" s="366"/>
      <c r="S63" s="366"/>
      <c r="T63" s="366"/>
      <c r="U63" s="366"/>
      <c r="V63" s="366"/>
      <c r="W63" s="366"/>
      <c r="X63" s="366"/>
      <c r="Y63" s="366"/>
      <c r="Z63" s="366"/>
      <c r="AA63" s="366"/>
      <c r="AB63" s="366"/>
      <c r="AC63" s="366"/>
      <c r="AD63" s="366"/>
      <c r="AE63" s="366"/>
      <c r="AF63" s="366"/>
      <c r="AG63" s="366"/>
      <c r="AH63" s="366"/>
      <c r="AI63" s="366"/>
      <c r="AJ63" s="366"/>
    </row>
    <row r="64" spans="1:36" s="367" customFormat="1" ht="84.75" customHeight="1">
      <c r="A64" s="243"/>
      <c r="B64" s="244"/>
      <c r="C64" s="218" t="s">
        <v>1612</v>
      </c>
      <c r="D64" s="218"/>
      <c r="E64" s="45">
        <v>60</v>
      </c>
      <c r="F64" s="45">
        <v>62.5</v>
      </c>
      <c r="G64" s="112"/>
      <c r="H64" s="112"/>
      <c r="I64" s="31">
        <f>F64/E64*100</f>
        <v>104.16666666666667</v>
      </c>
      <c r="J64" s="218" t="s">
        <v>1763</v>
      </c>
      <c r="K64" s="366"/>
      <c r="L64" s="366"/>
      <c r="M64" s="366"/>
      <c r="N64" s="366"/>
      <c r="O64" s="366"/>
      <c r="P64" s="366"/>
      <c r="Q64" s="366"/>
      <c r="R64" s="366"/>
      <c r="S64" s="366"/>
      <c r="T64" s="366"/>
      <c r="U64" s="366"/>
      <c r="V64" s="366"/>
      <c r="W64" s="366"/>
      <c r="X64" s="366"/>
      <c r="Y64" s="366"/>
      <c r="Z64" s="366"/>
      <c r="AA64" s="366"/>
      <c r="AB64" s="366"/>
      <c r="AC64" s="366"/>
      <c r="AD64" s="366"/>
      <c r="AE64" s="366"/>
      <c r="AF64" s="366"/>
      <c r="AG64" s="366"/>
      <c r="AH64" s="366"/>
      <c r="AI64" s="366"/>
      <c r="AJ64" s="366"/>
    </row>
    <row r="65" spans="1:36" s="367" customFormat="1" ht="115.5" customHeight="1">
      <c r="A65" s="53" t="s">
        <v>55</v>
      </c>
      <c r="B65" s="53" t="s">
        <v>1431</v>
      </c>
      <c r="C65" s="362"/>
      <c r="D65" s="362"/>
      <c r="E65" s="362"/>
      <c r="F65" s="362"/>
      <c r="G65" s="362"/>
      <c r="H65" s="362"/>
      <c r="I65" s="54">
        <f>AVERAGE(I66:I76)</f>
        <v>103.83799080297133</v>
      </c>
      <c r="J65" s="365"/>
      <c r="K65" s="366"/>
      <c r="L65" s="366"/>
      <c r="M65" s="366"/>
      <c r="N65" s="366"/>
      <c r="O65" s="366"/>
      <c r="P65" s="366"/>
      <c r="Q65" s="366"/>
      <c r="R65" s="366"/>
      <c r="S65" s="366"/>
      <c r="T65" s="366"/>
      <c r="U65" s="366"/>
      <c r="V65" s="366"/>
      <c r="W65" s="366"/>
      <c r="X65" s="366"/>
      <c r="Y65" s="366"/>
      <c r="Z65" s="366"/>
      <c r="AA65" s="366"/>
      <c r="AB65" s="366"/>
      <c r="AC65" s="366"/>
      <c r="AD65" s="366"/>
      <c r="AE65" s="366"/>
      <c r="AF65" s="366"/>
      <c r="AG65" s="366"/>
      <c r="AH65" s="366"/>
      <c r="AI65" s="366"/>
      <c r="AJ65" s="366"/>
    </row>
    <row r="66" spans="1:36" ht="64.5" customHeight="1">
      <c r="A66" s="64"/>
      <c r="B66" s="213"/>
      <c r="C66" s="218" t="s">
        <v>1113</v>
      </c>
      <c r="D66" s="218" t="s">
        <v>1460</v>
      </c>
      <c r="E66" s="46">
        <v>2</v>
      </c>
      <c r="F66" s="46">
        <v>2</v>
      </c>
      <c r="G66" s="112"/>
      <c r="H66" s="112"/>
      <c r="I66" s="47">
        <f>F66/E66*100</f>
        <v>100</v>
      </c>
      <c r="J66" s="64"/>
    </row>
    <row r="67" spans="1:36" ht="98.25" customHeight="1">
      <c r="A67" s="64"/>
      <c r="B67" s="213"/>
      <c r="C67" s="218" t="s">
        <v>1114</v>
      </c>
      <c r="D67" s="218" t="s">
        <v>1469</v>
      </c>
      <c r="E67" s="46">
        <v>25.7</v>
      </c>
      <c r="F67" s="46">
        <v>26.4</v>
      </c>
      <c r="G67" s="112"/>
      <c r="H67" s="112"/>
      <c r="I67" s="47">
        <f>F67/E67*100</f>
        <v>102.7237354085603</v>
      </c>
      <c r="J67" s="64" t="s">
        <v>1764</v>
      </c>
    </row>
    <row r="68" spans="1:36" s="367" customFormat="1" ht="135">
      <c r="A68" s="55" t="s">
        <v>924</v>
      </c>
      <c r="B68" s="55" t="s">
        <v>1115</v>
      </c>
      <c r="C68" s="57"/>
      <c r="D68" s="218"/>
      <c r="E68" s="46"/>
      <c r="F68" s="46"/>
      <c r="G68" s="112"/>
      <c r="H68" s="112"/>
      <c r="I68" s="46"/>
      <c r="J68" s="64"/>
      <c r="K68" s="366"/>
      <c r="L68" s="366"/>
      <c r="M68" s="366"/>
      <c r="N68" s="366"/>
      <c r="O68" s="366"/>
      <c r="P68" s="366"/>
      <c r="Q68" s="366"/>
      <c r="R68" s="366"/>
      <c r="S68" s="366"/>
      <c r="T68" s="366"/>
      <c r="U68" s="366"/>
      <c r="V68" s="366"/>
      <c r="W68" s="366"/>
      <c r="X68" s="366"/>
      <c r="Y68" s="366"/>
      <c r="Z68" s="366"/>
      <c r="AA68" s="366"/>
      <c r="AB68" s="366"/>
      <c r="AC68" s="366"/>
      <c r="AD68" s="366"/>
      <c r="AE68" s="366"/>
      <c r="AF68" s="366"/>
      <c r="AG68" s="366"/>
      <c r="AH68" s="366"/>
      <c r="AI68" s="366"/>
      <c r="AJ68" s="366"/>
    </row>
    <row r="69" spans="1:36" ht="72.75" customHeight="1">
      <c r="A69" s="252" t="s">
        <v>72</v>
      </c>
      <c r="B69" s="252" t="s">
        <v>1806</v>
      </c>
      <c r="C69" s="218" t="s">
        <v>1116</v>
      </c>
      <c r="D69" s="218"/>
      <c r="E69" s="46">
        <v>6</v>
      </c>
      <c r="F69" s="46">
        <v>6</v>
      </c>
      <c r="G69" s="112"/>
      <c r="H69" s="112"/>
      <c r="I69" s="47">
        <f>F69/E69*100</f>
        <v>100</v>
      </c>
      <c r="J69" s="64"/>
    </row>
    <row r="70" spans="1:36" ht="72.75" customHeight="1">
      <c r="A70" s="252"/>
      <c r="B70" s="252"/>
      <c r="C70" s="218" t="s">
        <v>1117</v>
      </c>
      <c r="D70" s="218"/>
      <c r="E70" s="46">
        <v>6</v>
      </c>
      <c r="F70" s="46">
        <v>6</v>
      </c>
      <c r="G70" s="112"/>
      <c r="H70" s="112"/>
      <c r="I70" s="47">
        <f>F70/E70*100</f>
        <v>100</v>
      </c>
      <c r="J70" s="64"/>
    </row>
    <row r="71" spans="1:36" s="367" customFormat="1" ht="111.75" customHeight="1">
      <c r="A71" s="213" t="s">
        <v>23</v>
      </c>
      <c r="B71" s="213" t="s">
        <v>1118</v>
      </c>
      <c r="C71" s="218" t="s">
        <v>1119</v>
      </c>
      <c r="D71" s="218"/>
      <c r="E71" s="46">
        <v>0</v>
      </c>
      <c r="F71" s="46">
        <v>0</v>
      </c>
      <c r="G71" s="112"/>
      <c r="H71" s="112"/>
      <c r="I71" s="47">
        <v>100</v>
      </c>
      <c r="J71" s="64"/>
      <c r="K71" s="366"/>
      <c r="L71" s="366"/>
      <c r="M71" s="366"/>
      <c r="N71" s="366"/>
      <c r="O71" s="366"/>
      <c r="P71" s="366"/>
      <c r="Q71" s="366"/>
      <c r="R71" s="366"/>
      <c r="S71" s="366"/>
      <c r="T71" s="366"/>
      <c r="U71" s="366"/>
      <c r="V71" s="366"/>
      <c r="W71" s="366"/>
      <c r="X71" s="366"/>
      <c r="Y71" s="366"/>
      <c r="Z71" s="366"/>
      <c r="AA71" s="366"/>
      <c r="AB71" s="366"/>
      <c r="AC71" s="366"/>
      <c r="AD71" s="366"/>
      <c r="AE71" s="366"/>
      <c r="AF71" s="366"/>
      <c r="AG71" s="366"/>
      <c r="AH71" s="366"/>
      <c r="AI71" s="366"/>
      <c r="AJ71" s="366"/>
    </row>
    <row r="72" spans="1:36" s="366" customFormat="1" ht="54">
      <c r="A72" s="58" t="s">
        <v>314</v>
      </c>
      <c r="B72" s="58" t="s">
        <v>1120</v>
      </c>
      <c r="C72" s="108"/>
      <c r="D72" s="218"/>
      <c r="E72" s="46"/>
      <c r="F72" s="46"/>
      <c r="G72" s="112"/>
      <c r="H72" s="112"/>
      <c r="I72" s="46"/>
      <c r="J72" s="64"/>
    </row>
    <row r="73" spans="1:36" s="366" customFormat="1" ht="116.25" customHeight="1">
      <c r="A73" s="216" t="s">
        <v>20</v>
      </c>
      <c r="B73" s="216" t="s">
        <v>335</v>
      </c>
      <c r="C73" s="218" t="s">
        <v>1121</v>
      </c>
      <c r="D73" s="45"/>
      <c r="E73" s="46">
        <v>1</v>
      </c>
      <c r="F73" s="46">
        <v>1</v>
      </c>
      <c r="G73" s="112"/>
      <c r="H73" s="112"/>
      <c r="I73" s="47">
        <f>F73/E73*100</f>
        <v>100</v>
      </c>
      <c r="J73" s="64"/>
    </row>
    <row r="74" spans="1:36" ht="112.5" customHeight="1">
      <c r="A74" s="248" t="s">
        <v>375</v>
      </c>
      <c r="B74" s="248" t="s">
        <v>1122</v>
      </c>
      <c r="C74" s="212" t="s">
        <v>1123</v>
      </c>
      <c r="D74" s="45"/>
      <c r="E74" s="46">
        <v>0.22</v>
      </c>
      <c r="F74" s="46">
        <v>0.28999999999999998</v>
      </c>
      <c r="G74" s="112">
        <v>0.28999999999999998</v>
      </c>
      <c r="H74" s="112"/>
      <c r="I74" s="47">
        <f>F74/E74*100</f>
        <v>131.81818181818181</v>
      </c>
      <c r="J74" s="64" t="s">
        <v>1748</v>
      </c>
    </row>
    <row r="75" spans="1:36" ht="96" customHeight="1">
      <c r="A75" s="248"/>
      <c r="B75" s="248"/>
      <c r="C75" s="218" t="s">
        <v>1124</v>
      </c>
      <c r="D75" s="45"/>
      <c r="E75" s="46">
        <v>0</v>
      </c>
      <c r="F75" s="46">
        <v>0</v>
      </c>
      <c r="G75" s="112"/>
      <c r="H75" s="112"/>
      <c r="I75" s="47">
        <v>100</v>
      </c>
      <c r="J75" s="59"/>
    </row>
    <row r="76" spans="1:36" ht="97.5" customHeight="1">
      <c r="A76" s="248"/>
      <c r="B76" s="248"/>
      <c r="C76" s="218" t="s">
        <v>1125</v>
      </c>
      <c r="D76" s="45"/>
      <c r="E76" s="46">
        <v>0</v>
      </c>
      <c r="F76" s="46">
        <v>0</v>
      </c>
      <c r="G76" s="112"/>
      <c r="H76" s="112"/>
      <c r="I76" s="47">
        <v>100</v>
      </c>
      <c r="J76" s="59"/>
    </row>
    <row r="77" spans="1:36" s="367" customFormat="1" ht="72" customHeight="1">
      <c r="A77" s="53" t="s">
        <v>55</v>
      </c>
      <c r="B77" s="53" t="s">
        <v>1100</v>
      </c>
      <c r="C77" s="362"/>
      <c r="D77" s="362"/>
      <c r="E77" s="362"/>
      <c r="F77" s="362"/>
      <c r="G77" s="362"/>
      <c r="H77" s="362"/>
      <c r="I77" s="54">
        <f>AVERAGE(I78:I87)</f>
        <v>123.4713193169122</v>
      </c>
      <c r="J77" s="365"/>
      <c r="K77" s="366"/>
      <c r="L77" s="366"/>
      <c r="M77" s="366"/>
      <c r="N77" s="366"/>
      <c r="O77" s="366"/>
      <c r="P77" s="366"/>
      <c r="Q77" s="366"/>
      <c r="R77" s="366"/>
      <c r="S77" s="366"/>
      <c r="T77" s="366"/>
      <c r="U77" s="366"/>
      <c r="V77" s="366"/>
      <c r="W77" s="366"/>
      <c r="X77" s="366"/>
      <c r="Y77" s="366"/>
      <c r="Z77" s="366"/>
      <c r="AA77" s="366"/>
      <c r="AB77" s="366"/>
      <c r="AC77" s="366"/>
      <c r="AD77" s="366"/>
      <c r="AE77" s="366"/>
      <c r="AF77" s="366"/>
      <c r="AG77" s="366"/>
      <c r="AH77" s="366"/>
      <c r="AI77" s="366"/>
      <c r="AJ77" s="366"/>
    </row>
    <row r="78" spans="1:36" ht="37.5" customHeight="1">
      <c r="A78" s="64"/>
      <c r="B78" s="213"/>
      <c r="C78" s="218" t="s">
        <v>1101</v>
      </c>
      <c r="D78" s="218"/>
      <c r="E78" s="45">
        <v>95</v>
      </c>
      <c r="F78" s="45">
        <v>96.3</v>
      </c>
      <c r="G78" s="112"/>
      <c r="H78" s="112"/>
      <c r="I78" s="31">
        <f>F78/E78*100</f>
        <v>101.36842105263158</v>
      </c>
      <c r="J78" s="64" t="s">
        <v>1664</v>
      </c>
    </row>
    <row r="79" spans="1:36" s="367" customFormat="1" ht="105" customHeight="1">
      <c r="A79" s="55" t="s">
        <v>924</v>
      </c>
      <c r="B79" s="55" t="s">
        <v>1102</v>
      </c>
      <c r="C79" s="57"/>
      <c r="D79" s="218"/>
      <c r="E79" s="45"/>
      <c r="F79" s="45"/>
      <c r="G79" s="112"/>
      <c r="H79" s="112"/>
      <c r="I79" s="45"/>
      <c r="J79" s="218"/>
      <c r="K79" s="366"/>
      <c r="L79" s="366"/>
      <c r="M79" s="366"/>
      <c r="N79" s="366"/>
      <c r="O79" s="366"/>
      <c r="P79" s="366"/>
      <c r="Q79" s="366"/>
      <c r="R79" s="366"/>
      <c r="S79" s="366"/>
      <c r="T79" s="366"/>
      <c r="U79" s="366"/>
      <c r="V79" s="366"/>
      <c r="W79" s="366"/>
      <c r="X79" s="366"/>
      <c r="Y79" s="366"/>
      <c r="Z79" s="366"/>
      <c r="AA79" s="366"/>
      <c r="AB79" s="366"/>
      <c r="AC79" s="366"/>
      <c r="AD79" s="366"/>
      <c r="AE79" s="366"/>
      <c r="AF79" s="366"/>
      <c r="AG79" s="366"/>
      <c r="AH79" s="366"/>
      <c r="AI79" s="366"/>
      <c r="AJ79" s="366"/>
    </row>
    <row r="80" spans="1:36" s="367" customFormat="1" ht="125.25" customHeight="1">
      <c r="A80" s="213" t="s">
        <v>18</v>
      </c>
      <c r="B80" s="213" t="s">
        <v>730</v>
      </c>
      <c r="C80" s="218" t="s">
        <v>1103</v>
      </c>
      <c r="D80" s="218"/>
      <c r="E80" s="45">
        <v>2</v>
      </c>
      <c r="F80" s="45">
        <v>11</v>
      </c>
      <c r="G80" s="112"/>
      <c r="H80" s="112"/>
      <c r="I80" s="47">
        <f>E80*100/F80</f>
        <v>18.181818181818183</v>
      </c>
      <c r="J80" s="64" t="s">
        <v>1151</v>
      </c>
      <c r="K80" s="366"/>
      <c r="L80" s="366"/>
      <c r="M80" s="366"/>
      <c r="N80" s="366"/>
      <c r="O80" s="366"/>
      <c r="P80" s="366"/>
      <c r="Q80" s="366"/>
      <c r="R80" s="366"/>
      <c r="S80" s="366"/>
      <c r="T80" s="366"/>
      <c r="U80" s="366"/>
      <c r="V80" s="366"/>
      <c r="W80" s="366"/>
      <c r="X80" s="366"/>
      <c r="Y80" s="366"/>
      <c r="Z80" s="366"/>
      <c r="AA80" s="366"/>
      <c r="AB80" s="366"/>
      <c r="AC80" s="366"/>
      <c r="AD80" s="366"/>
      <c r="AE80" s="366"/>
      <c r="AF80" s="366"/>
      <c r="AG80" s="366"/>
      <c r="AH80" s="366"/>
      <c r="AI80" s="366"/>
      <c r="AJ80" s="366"/>
    </row>
    <row r="81" spans="1:36" s="367" customFormat="1" ht="111.75" customHeight="1">
      <c r="A81" s="213" t="s">
        <v>23</v>
      </c>
      <c r="B81" s="213" t="s">
        <v>1104</v>
      </c>
      <c r="C81" s="218" t="s">
        <v>1105</v>
      </c>
      <c r="D81" s="218"/>
      <c r="E81" s="45">
        <v>33</v>
      </c>
      <c r="F81" s="45">
        <v>72</v>
      </c>
      <c r="G81" s="112"/>
      <c r="H81" s="112"/>
      <c r="I81" s="47">
        <f>E81*100/F81</f>
        <v>45.833333333333336</v>
      </c>
      <c r="J81" s="64" t="s">
        <v>1151</v>
      </c>
      <c r="K81" s="366"/>
      <c r="L81" s="366"/>
      <c r="M81" s="366"/>
      <c r="N81" s="366"/>
      <c r="O81" s="366"/>
      <c r="P81" s="366"/>
      <c r="Q81" s="366"/>
      <c r="R81" s="366"/>
      <c r="S81" s="366"/>
      <c r="T81" s="366"/>
      <c r="U81" s="366"/>
      <c r="V81" s="366"/>
      <c r="W81" s="366"/>
      <c r="X81" s="366"/>
      <c r="Y81" s="366"/>
      <c r="Z81" s="366"/>
      <c r="AA81" s="366"/>
      <c r="AB81" s="366"/>
      <c r="AC81" s="366"/>
      <c r="AD81" s="366"/>
      <c r="AE81" s="366"/>
      <c r="AF81" s="366"/>
      <c r="AG81" s="366"/>
      <c r="AH81" s="366"/>
      <c r="AI81" s="366"/>
      <c r="AJ81" s="366"/>
    </row>
    <row r="82" spans="1:36" s="366" customFormat="1" ht="67.5">
      <c r="A82" s="58" t="s">
        <v>314</v>
      </c>
      <c r="B82" s="58" t="s">
        <v>1106</v>
      </c>
      <c r="C82" s="108"/>
      <c r="D82" s="64"/>
      <c r="E82" s="46"/>
      <c r="F82" s="46"/>
      <c r="G82" s="112"/>
      <c r="H82" s="112"/>
      <c r="I82" s="46"/>
      <c r="J82" s="64"/>
    </row>
    <row r="83" spans="1:36" s="366" customFormat="1" ht="99.75" customHeight="1">
      <c r="A83" s="216" t="s">
        <v>20</v>
      </c>
      <c r="B83" s="216" t="s">
        <v>772</v>
      </c>
      <c r="C83" s="64" t="s">
        <v>1107</v>
      </c>
      <c r="D83" s="218"/>
      <c r="E83" s="45">
        <v>16.600000000000001</v>
      </c>
      <c r="F83" s="46">
        <v>46.3</v>
      </c>
      <c r="G83" s="112"/>
      <c r="H83" s="112"/>
      <c r="I83" s="31">
        <f>F83/E83*100</f>
        <v>278.91566265060237</v>
      </c>
      <c r="J83" s="64" t="s">
        <v>1765</v>
      </c>
    </row>
    <row r="84" spans="1:36" s="366" customFormat="1" ht="129.75" customHeight="1">
      <c r="A84" s="216" t="s">
        <v>375</v>
      </c>
      <c r="B84" s="216" t="s">
        <v>1108</v>
      </c>
      <c r="C84" s="64" t="s">
        <v>1109</v>
      </c>
      <c r="D84" s="218"/>
      <c r="E84" s="45">
        <v>5</v>
      </c>
      <c r="F84" s="46">
        <v>11</v>
      </c>
      <c r="G84" s="112"/>
      <c r="H84" s="112"/>
      <c r="I84" s="31">
        <f>F84/E84*100</f>
        <v>220.00000000000003</v>
      </c>
      <c r="J84" s="64" t="s">
        <v>1766</v>
      </c>
    </row>
    <row r="85" spans="1:36" s="366" customFormat="1" ht="189">
      <c r="A85" s="58" t="s">
        <v>420</v>
      </c>
      <c r="B85" s="58" t="s">
        <v>343</v>
      </c>
      <c r="C85" s="108"/>
      <c r="D85" s="64"/>
      <c r="E85" s="46"/>
      <c r="F85" s="46"/>
      <c r="G85" s="112"/>
      <c r="H85" s="112"/>
      <c r="I85" s="46"/>
      <c r="J85" s="64"/>
    </row>
    <row r="86" spans="1:36" s="366" customFormat="1" ht="46.5" customHeight="1">
      <c r="A86" s="216" t="s">
        <v>379</v>
      </c>
      <c r="B86" s="216" t="s">
        <v>795</v>
      </c>
      <c r="C86" s="64" t="s">
        <v>1110</v>
      </c>
      <c r="D86" s="218"/>
      <c r="E86" s="45">
        <v>0</v>
      </c>
      <c r="F86" s="46">
        <v>0</v>
      </c>
      <c r="G86" s="112"/>
      <c r="H86" s="112"/>
      <c r="I86" s="31">
        <v>100</v>
      </c>
      <c r="J86" s="64"/>
    </row>
    <row r="87" spans="1:36" s="366" customFormat="1" ht="50.25" customHeight="1">
      <c r="A87" s="216" t="s">
        <v>421</v>
      </c>
      <c r="B87" s="216" t="s">
        <v>1111</v>
      </c>
      <c r="C87" s="64" t="s">
        <v>1112</v>
      </c>
      <c r="D87" s="218"/>
      <c r="E87" s="45">
        <v>0</v>
      </c>
      <c r="F87" s="46">
        <v>0</v>
      </c>
      <c r="G87" s="112"/>
      <c r="H87" s="112"/>
      <c r="I87" s="31">
        <v>100</v>
      </c>
      <c r="J87" s="64"/>
    </row>
    <row r="88" spans="1:36" s="367" customFormat="1" ht="38.25">
      <c r="A88" s="53" t="s">
        <v>55</v>
      </c>
      <c r="B88" s="53" t="s">
        <v>1126</v>
      </c>
      <c r="C88" s="362"/>
      <c r="D88" s="362"/>
      <c r="E88" s="362"/>
      <c r="F88" s="362"/>
      <c r="G88" s="362"/>
      <c r="H88" s="362"/>
      <c r="I88" s="54">
        <f>AVERAGE(I89:I117)</f>
        <v>100.72059392916158</v>
      </c>
      <c r="J88" s="365"/>
      <c r="K88" s="366"/>
      <c r="L88" s="366"/>
      <c r="M88" s="366"/>
      <c r="N88" s="366"/>
      <c r="O88" s="366"/>
      <c r="P88" s="366"/>
      <c r="Q88" s="366"/>
      <c r="R88" s="366"/>
      <c r="S88" s="366"/>
      <c r="T88" s="366"/>
      <c r="U88" s="366"/>
      <c r="V88" s="366"/>
      <c r="W88" s="366"/>
      <c r="X88" s="366"/>
      <c r="Y88" s="366"/>
      <c r="Z88" s="366"/>
      <c r="AA88" s="366"/>
      <c r="AB88" s="366"/>
      <c r="AC88" s="366"/>
      <c r="AD88" s="366"/>
      <c r="AE88" s="366"/>
      <c r="AF88" s="366"/>
      <c r="AG88" s="366"/>
      <c r="AH88" s="366"/>
      <c r="AI88" s="366"/>
      <c r="AJ88" s="366"/>
    </row>
    <row r="89" spans="1:36" ht="25.5">
      <c r="A89" s="251"/>
      <c r="B89" s="251"/>
      <c r="C89" s="64" t="s">
        <v>1153</v>
      </c>
      <c r="D89" s="45"/>
      <c r="E89" s="45">
        <v>79.599999999999994</v>
      </c>
      <c r="F89" s="45">
        <v>79.599999999999994</v>
      </c>
      <c r="G89" s="112"/>
      <c r="H89" s="112"/>
      <c r="I89" s="31">
        <f>F89*100/E89</f>
        <v>100</v>
      </c>
      <c r="J89" s="218"/>
    </row>
    <row r="90" spans="1:36" ht="38.25">
      <c r="A90" s="251"/>
      <c r="B90" s="251"/>
      <c r="C90" s="64" t="s">
        <v>1154</v>
      </c>
      <c r="D90" s="45"/>
      <c r="E90" s="45">
        <v>49.515999999999998</v>
      </c>
      <c r="F90" s="45">
        <v>49.515999999999998</v>
      </c>
      <c r="G90" s="112"/>
      <c r="H90" s="112"/>
      <c r="I90" s="31">
        <f t="shared" ref="I90:I100" si="1">F90*100/E90</f>
        <v>99.999999999999986</v>
      </c>
      <c r="J90" s="218"/>
    </row>
    <row r="91" spans="1:36" ht="25.5">
      <c r="A91" s="251"/>
      <c r="B91" s="251"/>
      <c r="C91" s="64" t="s">
        <v>1155</v>
      </c>
      <c r="D91" s="45"/>
      <c r="E91" s="45">
        <v>4.4370000000000003</v>
      </c>
      <c r="F91" s="45">
        <v>4.4370000000000003</v>
      </c>
      <c r="G91" s="112"/>
      <c r="H91" s="112"/>
      <c r="I91" s="31">
        <f t="shared" si="1"/>
        <v>100</v>
      </c>
      <c r="J91" s="218"/>
    </row>
    <row r="92" spans="1:36" ht="93" customHeight="1">
      <c r="A92" s="251"/>
      <c r="B92" s="251"/>
      <c r="C92" s="64" t="s">
        <v>1156</v>
      </c>
      <c r="D92" s="45"/>
      <c r="E92" s="45">
        <v>31660.2</v>
      </c>
      <c r="F92" s="45">
        <v>33143</v>
      </c>
      <c r="G92" s="112"/>
      <c r="H92" s="112"/>
      <c r="I92" s="31">
        <f t="shared" si="1"/>
        <v>104.68348273226322</v>
      </c>
      <c r="J92" s="218" t="s">
        <v>1767</v>
      </c>
    </row>
    <row r="93" spans="1:36" ht="25.5">
      <c r="A93" s="251"/>
      <c r="B93" s="251"/>
      <c r="C93" s="64" t="s">
        <v>1157</v>
      </c>
      <c r="D93" s="45"/>
      <c r="E93" s="45"/>
      <c r="F93" s="45"/>
      <c r="G93" s="112"/>
      <c r="H93" s="112"/>
      <c r="I93" s="31"/>
      <c r="J93" s="218"/>
    </row>
    <row r="94" spans="1:36">
      <c r="A94" s="251"/>
      <c r="B94" s="251"/>
      <c r="C94" s="64" t="s">
        <v>1127</v>
      </c>
      <c r="D94" s="45"/>
      <c r="E94" s="45">
        <v>136</v>
      </c>
      <c r="F94" s="45">
        <v>136</v>
      </c>
      <c r="G94" s="112"/>
      <c r="H94" s="112"/>
      <c r="I94" s="31">
        <f t="shared" si="1"/>
        <v>100</v>
      </c>
      <c r="J94" s="218"/>
    </row>
    <row r="95" spans="1:36">
      <c r="A95" s="251"/>
      <c r="B95" s="251"/>
      <c r="C95" s="64" t="s">
        <v>1152</v>
      </c>
      <c r="D95" s="45"/>
      <c r="E95" s="45">
        <v>127.5</v>
      </c>
      <c r="F95" s="45">
        <v>127.5</v>
      </c>
      <c r="G95" s="112"/>
      <c r="H95" s="112"/>
      <c r="I95" s="31">
        <f t="shared" si="1"/>
        <v>100</v>
      </c>
      <c r="J95" s="218"/>
    </row>
    <row r="96" spans="1:36">
      <c r="A96" s="251"/>
      <c r="B96" s="251"/>
      <c r="C96" s="64" t="s">
        <v>1128</v>
      </c>
      <c r="D96" s="45"/>
      <c r="E96" s="45">
        <v>150</v>
      </c>
      <c r="F96" s="45">
        <v>150</v>
      </c>
      <c r="G96" s="112"/>
      <c r="H96" s="112"/>
      <c r="I96" s="31">
        <f t="shared" si="1"/>
        <v>100</v>
      </c>
      <c r="J96" s="218"/>
    </row>
    <row r="97" spans="1:36" ht="57.75" customHeight="1">
      <c r="A97" s="251"/>
      <c r="B97" s="251"/>
      <c r="C97" s="64" t="s">
        <v>1158</v>
      </c>
      <c r="D97" s="45"/>
      <c r="E97" s="45">
        <v>2.6</v>
      </c>
      <c r="F97" s="45">
        <v>2.6</v>
      </c>
      <c r="G97" s="112"/>
      <c r="H97" s="112"/>
      <c r="I97" s="31">
        <f t="shared" si="1"/>
        <v>100</v>
      </c>
      <c r="J97" s="218"/>
    </row>
    <row r="98" spans="1:36" ht="69.75" customHeight="1">
      <c r="A98" s="251"/>
      <c r="B98" s="251"/>
      <c r="C98" s="64" t="s">
        <v>1159</v>
      </c>
      <c r="D98" s="45"/>
      <c r="E98" s="45">
        <v>11</v>
      </c>
      <c r="F98" s="45">
        <v>11</v>
      </c>
      <c r="G98" s="112"/>
      <c r="H98" s="112"/>
      <c r="I98" s="31">
        <f t="shared" si="1"/>
        <v>100</v>
      </c>
      <c r="J98" s="218"/>
    </row>
    <row r="99" spans="1:36" s="367" customFormat="1" ht="40.5">
      <c r="A99" s="55" t="s">
        <v>924</v>
      </c>
      <c r="B99" s="55" t="s">
        <v>1129</v>
      </c>
      <c r="C99" s="57"/>
      <c r="D99" s="218"/>
      <c r="E99" s="45"/>
      <c r="F99" s="45"/>
      <c r="G99" s="112"/>
      <c r="H99" s="112"/>
      <c r="I99" s="45"/>
      <c r="J99" s="218"/>
      <c r="K99" s="366"/>
      <c r="L99" s="366"/>
      <c r="M99" s="366"/>
      <c r="N99" s="366"/>
      <c r="O99" s="366"/>
      <c r="P99" s="366"/>
      <c r="Q99" s="366"/>
      <c r="R99" s="366"/>
      <c r="S99" s="366"/>
      <c r="T99" s="366"/>
      <c r="U99" s="366"/>
      <c r="V99" s="366"/>
      <c r="W99" s="366"/>
      <c r="X99" s="366"/>
      <c r="Y99" s="366"/>
      <c r="Z99" s="366"/>
      <c r="AA99" s="366"/>
      <c r="AB99" s="366"/>
      <c r="AC99" s="366"/>
      <c r="AD99" s="366"/>
      <c r="AE99" s="366"/>
      <c r="AF99" s="366"/>
      <c r="AG99" s="366"/>
      <c r="AH99" s="366"/>
      <c r="AI99" s="366"/>
      <c r="AJ99" s="366"/>
    </row>
    <row r="100" spans="1:36" ht="84" customHeight="1">
      <c r="A100" s="216" t="s">
        <v>18</v>
      </c>
      <c r="B100" s="216" t="s">
        <v>370</v>
      </c>
      <c r="C100" s="64" t="s">
        <v>1160</v>
      </c>
      <c r="D100" s="45"/>
      <c r="E100" s="45">
        <v>272.93</v>
      </c>
      <c r="F100" s="45">
        <v>272.93</v>
      </c>
      <c r="G100" s="112"/>
      <c r="H100" s="112">
        <v>272.93</v>
      </c>
      <c r="I100" s="31">
        <f t="shared" si="1"/>
        <v>100</v>
      </c>
      <c r="J100" s="60"/>
    </row>
    <row r="101" spans="1:36" ht="76.5">
      <c r="A101" s="216" t="s">
        <v>1130</v>
      </c>
      <c r="B101" s="216" t="s">
        <v>965</v>
      </c>
      <c r="C101" s="64" t="s">
        <v>1614</v>
      </c>
      <c r="D101" s="45"/>
      <c r="E101" s="45">
        <v>118.18</v>
      </c>
      <c r="F101" s="46">
        <v>118.18</v>
      </c>
      <c r="G101" s="112"/>
      <c r="H101" s="112"/>
      <c r="I101" s="31">
        <f>F101*100/E101</f>
        <v>100</v>
      </c>
      <c r="J101" s="60"/>
    </row>
    <row r="102" spans="1:36" s="367" customFormat="1" ht="27">
      <c r="A102" s="55" t="s">
        <v>314</v>
      </c>
      <c r="B102" s="55" t="s">
        <v>1131</v>
      </c>
      <c r="C102" s="57"/>
      <c r="D102" s="218"/>
      <c r="E102" s="45"/>
      <c r="F102" s="45"/>
      <c r="G102" s="112"/>
      <c r="H102" s="112"/>
      <c r="I102" s="45"/>
      <c r="J102" s="218"/>
      <c r="K102" s="366"/>
      <c r="L102" s="366"/>
      <c r="M102" s="366"/>
      <c r="N102" s="366"/>
      <c r="O102" s="366"/>
      <c r="P102" s="366"/>
      <c r="Q102" s="366"/>
      <c r="R102" s="366"/>
      <c r="S102" s="366"/>
      <c r="T102" s="366"/>
      <c r="U102" s="366"/>
      <c r="V102" s="366"/>
      <c r="W102" s="366"/>
      <c r="X102" s="366"/>
      <c r="Y102" s="366"/>
      <c r="Z102" s="366"/>
      <c r="AA102" s="366"/>
      <c r="AB102" s="366"/>
      <c r="AC102" s="366"/>
      <c r="AD102" s="366"/>
      <c r="AE102" s="366"/>
      <c r="AF102" s="366"/>
      <c r="AG102" s="366"/>
      <c r="AH102" s="366"/>
      <c r="AI102" s="366"/>
      <c r="AJ102" s="366"/>
    </row>
    <row r="103" spans="1:36" ht="33" customHeight="1">
      <c r="A103" s="248" t="s">
        <v>20</v>
      </c>
      <c r="B103" s="248" t="s">
        <v>374</v>
      </c>
      <c r="C103" s="64" t="s">
        <v>1132</v>
      </c>
      <c r="D103" s="45"/>
      <c r="E103" s="45">
        <v>0.66</v>
      </c>
      <c r="F103" s="45">
        <v>0.65200000000000002</v>
      </c>
      <c r="G103" s="112"/>
      <c r="H103" s="112"/>
      <c r="I103" s="31">
        <f>F103*100/E103</f>
        <v>98.787878787878782</v>
      </c>
      <c r="J103" s="60" t="s">
        <v>1749</v>
      </c>
    </row>
    <row r="104" spans="1:36" ht="51" customHeight="1">
      <c r="A104" s="248"/>
      <c r="B104" s="248"/>
      <c r="C104" s="64" t="s">
        <v>1133</v>
      </c>
      <c r="D104" s="45"/>
      <c r="E104" s="45">
        <v>12</v>
      </c>
      <c r="F104" s="45">
        <v>16</v>
      </c>
      <c r="G104" s="112"/>
      <c r="H104" s="112"/>
      <c r="I104" s="31">
        <f>F104*100/E104</f>
        <v>133.33333333333334</v>
      </c>
      <c r="J104" s="218" t="s">
        <v>1768</v>
      </c>
    </row>
    <row r="105" spans="1:36" s="367" customFormat="1" ht="67.5">
      <c r="A105" s="55" t="s">
        <v>420</v>
      </c>
      <c r="B105" s="55" t="s">
        <v>1135</v>
      </c>
      <c r="C105" s="57"/>
      <c r="D105" s="218"/>
      <c r="E105" s="45"/>
      <c r="F105" s="45"/>
      <c r="G105" s="112"/>
      <c r="H105" s="112"/>
      <c r="I105" s="45"/>
      <c r="J105" s="218"/>
      <c r="K105" s="366"/>
      <c r="L105" s="366"/>
      <c r="M105" s="366"/>
      <c r="N105" s="366"/>
      <c r="O105" s="366"/>
      <c r="P105" s="366"/>
      <c r="Q105" s="366"/>
      <c r="R105" s="366"/>
      <c r="S105" s="366"/>
      <c r="T105" s="366"/>
      <c r="U105" s="366"/>
      <c r="V105" s="366"/>
      <c r="W105" s="366"/>
      <c r="X105" s="366"/>
      <c r="Y105" s="366"/>
      <c r="Z105" s="366"/>
      <c r="AA105" s="366"/>
      <c r="AB105" s="366"/>
      <c r="AC105" s="366"/>
      <c r="AD105" s="366"/>
      <c r="AE105" s="366"/>
      <c r="AF105" s="366"/>
      <c r="AG105" s="366"/>
      <c r="AH105" s="366"/>
      <c r="AI105" s="366"/>
      <c r="AJ105" s="366"/>
    </row>
    <row r="106" spans="1:36" ht="69.75" customHeight="1">
      <c r="A106" s="216" t="s">
        <v>1136</v>
      </c>
      <c r="B106" s="216" t="s">
        <v>1137</v>
      </c>
      <c r="C106" s="64" t="s">
        <v>1134</v>
      </c>
      <c r="D106" s="45"/>
      <c r="E106" s="45">
        <v>100</v>
      </c>
      <c r="F106" s="45">
        <v>98</v>
      </c>
      <c r="G106" s="112"/>
      <c r="H106" s="112"/>
      <c r="I106" s="31">
        <f>F106*100/E106</f>
        <v>98</v>
      </c>
      <c r="J106" s="64" t="s">
        <v>1769</v>
      </c>
    </row>
    <row r="107" spans="1:36" ht="196.5" customHeight="1">
      <c r="A107" s="216" t="s">
        <v>271</v>
      </c>
      <c r="B107" s="216" t="s">
        <v>1138</v>
      </c>
      <c r="C107" s="64" t="s">
        <v>1134</v>
      </c>
      <c r="D107" s="46"/>
      <c r="E107" s="46">
        <v>100</v>
      </c>
      <c r="F107" s="46">
        <v>100</v>
      </c>
      <c r="G107" s="112"/>
      <c r="H107" s="112"/>
      <c r="I107" s="47">
        <f>F107*100/E107</f>
        <v>100</v>
      </c>
      <c r="J107" s="218"/>
    </row>
    <row r="108" spans="1:36" ht="84.75" customHeight="1">
      <c r="A108" s="216" t="s">
        <v>345</v>
      </c>
      <c r="B108" s="216" t="s">
        <v>1139</v>
      </c>
      <c r="C108" s="64" t="s">
        <v>1134</v>
      </c>
      <c r="D108" s="46"/>
      <c r="E108" s="46">
        <v>100</v>
      </c>
      <c r="F108" s="46">
        <v>97.2</v>
      </c>
      <c r="G108" s="112"/>
      <c r="H108" s="112"/>
      <c r="I108" s="47">
        <f t="shared" ref="I108:I109" si="2">F108*100/E108</f>
        <v>97.2</v>
      </c>
      <c r="J108" s="218" t="s">
        <v>1770</v>
      </c>
    </row>
    <row r="109" spans="1:36" ht="100.5" customHeight="1">
      <c r="A109" s="216" t="s">
        <v>1490</v>
      </c>
      <c r="B109" s="216" t="s">
        <v>634</v>
      </c>
      <c r="C109" s="64" t="s">
        <v>1134</v>
      </c>
      <c r="D109" s="46"/>
      <c r="E109" s="46">
        <v>100</v>
      </c>
      <c r="F109" s="46">
        <v>79.3</v>
      </c>
      <c r="G109" s="112"/>
      <c r="H109" s="112"/>
      <c r="I109" s="47">
        <f t="shared" si="2"/>
        <v>79.3</v>
      </c>
      <c r="J109" s="64" t="s">
        <v>1769</v>
      </c>
    </row>
    <row r="110" spans="1:36" s="367" customFormat="1" ht="69.75" customHeight="1">
      <c r="A110" s="55" t="s">
        <v>617</v>
      </c>
      <c r="B110" s="55" t="s">
        <v>1142</v>
      </c>
      <c r="C110" s="57"/>
      <c r="D110" s="218"/>
      <c r="E110" s="45"/>
      <c r="F110" s="45"/>
      <c r="G110" s="112"/>
      <c r="H110" s="112"/>
      <c r="I110" s="45"/>
      <c r="J110" s="218"/>
      <c r="K110" s="366"/>
      <c r="L110" s="366"/>
      <c r="M110" s="366"/>
      <c r="N110" s="366"/>
      <c r="O110" s="366"/>
      <c r="P110" s="366"/>
      <c r="Q110" s="366"/>
      <c r="R110" s="366"/>
      <c r="S110" s="366"/>
      <c r="T110" s="366"/>
      <c r="U110" s="366"/>
      <c r="V110" s="366"/>
      <c r="W110" s="366"/>
      <c r="X110" s="366"/>
      <c r="Y110" s="366"/>
      <c r="Z110" s="366"/>
      <c r="AA110" s="366"/>
      <c r="AB110" s="366"/>
      <c r="AC110" s="366"/>
      <c r="AD110" s="366"/>
      <c r="AE110" s="366"/>
      <c r="AF110" s="366"/>
      <c r="AG110" s="366"/>
      <c r="AH110" s="366"/>
      <c r="AI110" s="366"/>
      <c r="AJ110" s="366"/>
    </row>
    <row r="111" spans="1:36" ht="69.75" customHeight="1">
      <c r="A111" s="216" t="s">
        <v>384</v>
      </c>
      <c r="B111" s="216" t="s">
        <v>383</v>
      </c>
      <c r="C111" s="64" t="s">
        <v>1134</v>
      </c>
      <c r="D111" s="45"/>
      <c r="E111" s="45">
        <v>100</v>
      </c>
      <c r="F111" s="45">
        <v>98</v>
      </c>
      <c r="G111" s="112"/>
      <c r="H111" s="112"/>
      <c r="I111" s="31">
        <f>F111*100/E111</f>
        <v>98</v>
      </c>
      <c r="J111" s="64" t="s">
        <v>1769</v>
      </c>
    </row>
    <row r="112" spans="1:36" s="367" customFormat="1" ht="81">
      <c r="A112" s="55" t="s">
        <v>288</v>
      </c>
      <c r="B112" s="55" t="s">
        <v>1143</v>
      </c>
      <c r="C112" s="57"/>
      <c r="D112" s="218"/>
      <c r="E112" s="45"/>
      <c r="F112" s="45"/>
      <c r="G112" s="112"/>
      <c r="H112" s="112"/>
      <c r="I112" s="45"/>
      <c r="J112" s="218"/>
      <c r="K112" s="366"/>
      <c r="L112" s="366"/>
      <c r="M112" s="366"/>
      <c r="N112" s="366"/>
      <c r="O112" s="366"/>
      <c r="P112" s="366"/>
      <c r="Q112" s="366"/>
      <c r="R112" s="366"/>
      <c r="S112" s="366"/>
      <c r="T112" s="366"/>
      <c r="U112" s="366"/>
      <c r="V112" s="366"/>
      <c r="W112" s="366"/>
      <c r="X112" s="366"/>
      <c r="Y112" s="366"/>
      <c r="Z112" s="366"/>
      <c r="AA112" s="366"/>
      <c r="AB112" s="366"/>
      <c r="AC112" s="366"/>
      <c r="AD112" s="366"/>
      <c r="AE112" s="366"/>
      <c r="AF112" s="366"/>
      <c r="AG112" s="366"/>
      <c r="AH112" s="366"/>
      <c r="AI112" s="366"/>
      <c r="AJ112" s="366"/>
    </row>
    <row r="113" spans="1:36" ht="85.5" customHeight="1">
      <c r="A113" s="216" t="s">
        <v>388</v>
      </c>
      <c r="B113" s="216" t="s">
        <v>389</v>
      </c>
      <c r="C113" s="64" t="s">
        <v>1134</v>
      </c>
      <c r="D113" s="45"/>
      <c r="E113" s="45">
        <v>100</v>
      </c>
      <c r="F113" s="45">
        <v>95.2</v>
      </c>
      <c r="G113" s="112"/>
      <c r="H113" s="112"/>
      <c r="I113" s="31">
        <f t="shared" ref="I113:I159" si="3">F113*100/E113</f>
        <v>95.2</v>
      </c>
      <c r="J113" s="64" t="s">
        <v>1769</v>
      </c>
    </row>
    <row r="114" spans="1:36" ht="24.75" customHeight="1">
      <c r="A114" s="314" t="s">
        <v>390</v>
      </c>
      <c r="B114" s="342" t="s">
        <v>1144</v>
      </c>
      <c r="C114" s="64" t="s">
        <v>1145</v>
      </c>
      <c r="D114" s="45"/>
      <c r="E114" s="45">
        <v>101</v>
      </c>
      <c r="F114" s="45">
        <v>101</v>
      </c>
      <c r="G114" s="112"/>
      <c r="H114" s="112"/>
      <c r="I114" s="109">
        <f t="shared" si="3"/>
        <v>100</v>
      </c>
      <c r="J114" s="218"/>
    </row>
    <row r="115" spans="1:36" ht="48.75" customHeight="1">
      <c r="A115" s="314"/>
      <c r="B115" s="342"/>
      <c r="C115" s="64" t="s">
        <v>1146</v>
      </c>
      <c r="D115" s="45"/>
      <c r="E115" s="45">
        <v>696</v>
      </c>
      <c r="F115" s="45">
        <v>780</v>
      </c>
      <c r="G115" s="112"/>
      <c r="H115" s="112"/>
      <c r="I115" s="31">
        <f t="shared" si="3"/>
        <v>112.06896551724138</v>
      </c>
      <c r="J115" s="218" t="s">
        <v>1771</v>
      </c>
    </row>
    <row r="116" spans="1:36" ht="93.75" customHeight="1">
      <c r="A116" s="216" t="s">
        <v>392</v>
      </c>
      <c r="B116" s="216" t="s">
        <v>393</v>
      </c>
      <c r="C116" s="64" t="s">
        <v>1147</v>
      </c>
      <c r="D116" s="45"/>
      <c r="E116" s="45">
        <v>8.5</v>
      </c>
      <c r="F116" s="45">
        <v>8.5</v>
      </c>
      <c r="G116" s="112"/>
      <c r="H116" s="112"/>
      <c r="I116" s="31">
        <f t="shared" si="3"/>
        <v>100</v>
      </c>
      <c r="J116" s="218"/>
    </row>
    <row r="117" spans="1:36" ht="64.5" customHeight="1">
      <c r="A117" s="216" t="s">
        <v>1148</v>
      </c>
      <c r="B117" s="216" t="s">
        <v>1149</v>
      </c>
      <c r="C117" s="64" t="s">
        <v>1150</v>
      </c>
      <c r="D117" s="45"/>
      <c r="E117" s="45">
        <v>104</v>
      </c>
      <c r="F117" s="45">
        <v>104</v>
      </c>
      <c r="G117" s="112"/>
      <c r="H117" s="112"/>
      <c r="I117" s="31">
        <f t="shared" si="3"/>
        <v>100</v>
      </c>
      <c r="J117" s="218"/>
    </row>
    <row r="118" spans="1:36" ht="94.5" customHeight="1">
      <c r="A118" s="53" t="s">
        <v>66</v>
      </c>
      <c r="B118" s="53" t="s">
        <v>1230</v>
      </c>
      <c r="C118" s="362"/>
      <c r="D118" s="362"/>
      <c r="E118" s="362"/>
      <c r="F118" s="362"/>
      <c r="G118" s="362"/>
      <c r="H118" s="362"/>
      <c r="I118" s="61">
        <f>AVERAGE(I136)</f>
        <v>101.6546018614271</v>
      </c>
      <c r="J118" s="365"/>
    </row>
    <row r="119" spans="1:36" s="369" customFormat="1" ht="86.25" customHeight="1">
      <c r="A119" s="314"/>
      <c r="B119" s="343"/>
      <c r="C119" s="212" t="s">
        <v>1208</v>
      </c>
      <c r="D119" s="45" t="s">
        <v>1460</v>
      </c>
      <c r="E119" s="45">
        <v>50.1</v>
      </c>
      <c r="F119" s="45">
        <v>55.1</v>
      </c>
      <c r="G119" s="112"/>
      <c r="H119" s="112">
        <v>55.1</v>
      </c>
      <c r="I119" s="31">
        <f t="shared" si="3"/>
        <v>109.98003992015968</v>
      </c>
      <c r="J119" s="218" t="s">
        <v>1772</v>
      </c>
      <c r="K119" s="368"/>
      <c r="L119" s="368"/>
      <c r="M119" s="368"/>
      <c r="N119" s="368"/>
      <c r="O119" s="368"/>
      <c r="P119" s="368"/>
      <c r="Q119" s="368"/>
      <c r="R119" s="368"/>
      <c r="S119" s="368"/>
      <c r="T119" s="368"/>
      <c r="U119" s="368"/>
      <c r="V119" s="368"/>
      <c r="W119" s="368"/>
      <c r="X119" s="368"/>
      <c r="Y119" s="368"/>
      <c r="Z119" s="368"/>
      <c r="AA119" s="368"/>
      <c r="AB119" s="368"/>
      <c r="AC119" s="368"/>
      <c r="AD119" s="368"/>
      <c r="AE119" s="368"/>
      <c r="AF119" s="368"/>
      <c r="AG119" s="368"/>
      <c r="AH119" s="368"/>
      <c r="AI119" s="368"/>
      <c r="AJ119" s="368"/>
    </row>
    <row r="120" spans="1:36" s="369" customFormat="1" ht="38.25">
      <c r="A120" s="314"/>
      <c r="B120" s="343"/>
      <c r="C120" s="212" t="s">
        <v>1209</v>
      </c>
      <c r="D120" s="45" t="s">
        <v>1470</v>
      </c>
      <c r="E120" s="45">
        <v>21149</v>
      </c>
      <c r="F120" s="46">
        <v>23281.599999999999</v>
      </c>
      <c r="G120" s="112">
        <v>23283</v>
      </c>
      <c r="H120" s="112"/>
      <c r="I120" s="31">
        <f t="shared" si="3"/>
        <v>110.08369190032626</v>
      </c>
      <c r="J120" s="370" t="s">
        <v>1620</v>
      </c>
      <c r="K120" s="368"/>
      <c r="L120" s="368"/>
      <c r="M120" s="368"/>
      <c r="N120" s="368"/>
      <c r="O120" s="368"/>
      <c r="P120" s="368"/>
      <c r="Q120" s="368"/>
      <c r="R120" s="368"/>
      <c r="S120" s="368"/>
      <c r="T120" s="368"/>
      <c r="U120" s="368"/>
      <c r="V120" s="368"/>
      <c r="W120" s="368"/>
      <c r="X120" s="368"/>
      <c r="Y120" s="368"/>
      <c r="Z120" s="368"/>
      <c r="AA120" s="368"/>
      <c r="AB120" s="368"/>
      <c r="AC120" s="368"/>
      <c r="AD120" s="368"/>
      <c r="AE120" s="368"/>
      <c r="AF120" s="368"/>
      <c r="AG120" s="368"/>
      <c r="AH120" s="368"/>
      <c r="AI120" s="368"/>
      <c r="AJ120" s="368"/>
    </row>
    <row r="121" spans="1:36" s="367" customFormat="1" ht="94.5">
      <c r="A121" s="55" t="s">
        <v>305</v>
      </c>
      <c r="B121" s="55" t="s">
        <v>1207</v>
      </c>
      <c r="C121" s="57"/>
      <c r="D121" s="218"/>
      <c r="E121" s="45"/>
      <c r="F121" s="45"/>
      <c r="G121" s="112"/>
      <c r="H121" s="112"/>
      <c r="I121" s="45"/>
      <c r="J121" s="218"/>
      <c r="K121" s="366"/>
      <c r="L121" s="366"/>
      <c r="M121" s="366"/>
      <c r="N121" s="366"/>
      <c r="O121" s="366"/>
      <c r="P121" s="366"/>
      <c r="Q121" s="366"/>
      <c r="R121" s="366"/>
      <c r="S121" s="366"/>
      <c r="T121" s="366"/>
      <c r="U121" s="366"/>
      <c r="V121" s="366"/>
      <c r="W121" s="366"/>
      <c r="X121" s="366"/>
      <c r="Y121" s="366"/>
      <c r="Z121" s="366"/>
      <c r="AA121" s="366"/>
      <c r="AB121" s="366"/>
      <c r="AC121" s="366"/>
      <c r="AD121" s="366"/>
      <c r="AE121" s="366"/>
      <c r="AF121" s="366"/>
      <c r="AG121" s="366"/>
      <c r="AH121" s="366"/>
      <c r="AI121" s="366"/>
      <c r="AJ121" s="366"/>
    </row>
    <row r="122" spans="1:36" s="369" customFormat="1" ht="51.75" customHeight="1">
      <c r="A122" s="314" t="s">
        <v>1210</v>
      </c>
      <c r="B122" s="248" t="s">
        <v>1211</v>
      </c>
      <c r="C122" s="218" t="s">
        <v>1212</v>
      </c>
      <c r="D122" s="45" t="s">
        <v>1460</v>
      </c>
      <c r="E122" s="45">
        <v>49</v>
      </c>
      <c r="F122" s="46">
        <v>49</v>
      </c>
      <c r="G122" s="112">
        <v>49</v>
      </c>
      <c r="H122" s="112"/>
      <c r="I122" s="31">
        <f t="shared" si="3"/>
        <v>100</v>
      </c>
      <c r="J122" s="60"/>
      <c r="K122" s="368"/>
      <c r="L122" s="368"/>
      <c r="M122" s="368"/>
      <c r="N122" s="368"/>
      <c r="O122" s="368"/>
      <c r="P122" s="368"/>
      <c r="Q122" s="368"/>
      <c r="R122" s="368"/>
      <c r="S122" s="368"/>
      <c r="T122" s="368"/>
      <c r="U122" s="368"/>
      <c r="V122" s="368"/>
      <c r="W122" s="368"/>
      <c r="X122" s="368"/>
      <c r="Y122" s="368"/>
      <c r="Z122" s="368"/>
      <c r="AA122" s="368"/>
      <c r="AB122" s="368"/>
      <c r="AC122" s="368"/>
      <c r="AD122" s="368"/>
      <c r="AE122" s="368"/>
      <c r="AF122" s="368"/>
      <c r="AG122" s="368"/>
      <c r="AH122" s="368"/>
      <c r="AI122" s="368"/>
      <c r="AJ122" s="368"/>
    </row>
    <row r="123" spans="1:36" s="369" customFormat="1" ht="87.75" customHeight="1">
      <c r="A123" s="314"/>
      <c r="B123" s="248"/>
      <c r="C123" s="218" t="s">
        <v>1213</v>
      </c>
      <c r="D123" s="45" t="s">
        <v>1460</v>
      </c>
      <c r="E123" s="45">
        <v>85.5</v>
      </c>
      <c r="F123" s="46">
        <v>87.2</v>
      </c>
      <c r="G123" s="112"/>
      <c r="H123" s="112"/>
      <c r="I123" s="31">
        <f t="shared" si="3"/>
        <v>101.98830409356725</v>
      </c>
      <c r="J123" s="218" t="s">
        <v>1772</v>
      </c>
      <c r="K123" s="368"/>
      <c r="L123" s="368"/>
      <c r="M123" s="368"/>
      <c r="N123" s="368"/>
      <c r="O123" s="368"/>
      <c r="P123" s="368"/>
      <c r="Q123" s="368"/>
      <c r="R123" s="368"/>
      <c r="S123" s="368"/>
      <c r="T123" s="368"/>
      <c r="U123" s="368"/>
      <c r="V123" s="368"/>
      <c r="W123" s="368"/>
      <c r="X123" s="368"/>
      <c r="Y123" s="368"/>
      <c r="Z123" s="368"/>
      <c r="AA123" s="368"/>
      <c r="AB123" s="368"/>
      <c r="AC123" s="368"/>
      <c r="AD123" s="368"/>
      <c r="AE123" s="368"/>
      <c r="AF123" s="368"/>
      <c r="AG123" s="368"/>
      <c r="AH123" s="368"/>
      <c r="AI123" s="368"/>
      <c r="AJ123" s="368"/>
    </row>
    <row r="124" spans="1:36" s="369" customFormat="1" ht="51">
      <c r="A124" s="344" t="s">
        <v>1214</v>
      </c>
      <c r="B124" s="243" t="s">
        <v>1215</v>
      </c>
      <c r="C124" s="214" t="s">
        <v>1216</v>
      </c>
      <c r="D124" s="45" t="s">
        <v>1460</v>
      </c>
      <c r="E124" s="45">
        <v>19</v>
      </c>
      <c r="F124" s="46">
        <v>19</v>
      </c>
      <c r="G124" s="112"/>
      <c r="H124" s="112"/>
      <c r="I124" s="47">
        <f t="shared" si="3"/>
        <v>100</v>
      </c>
      <c r="J124" s="64"/>
      <c r="K124" s="368"/>
      <c r="L124" s="368"/>
      <c r="M124" s="368"/>
      <c r="N124" s="368"/>
      <c r="O124" s="368"/>
      <c r="P124" s="368"/>
      <c r="Q124" s="368"/>
      <c r="R124" s="368"/>
      <c r="S124" s="368"/>
      <c r="T124" s="368"/>
      <c r="U124" s="368"/>
      <c r="V124" s="368"/>
      <c r="W124" s="368"/>
      <c r="X124" s="368"/>
      <c r="Y124" s="368"/>
      <c r="Z124" s="368"/>
      <c r="AA124" s="368"/>
      <c r="AB124" s="368"/>
      <c r="AC124" s="368"/>
      <c r="AD124" s="368"/>
      <c r="AE124" s="368"/>
      <c r="AF124" s="368"/>
      <c r="AG124" s="368"/>
      <c r="AH124" s="368"/>
      <c r="AI124" s="368"/>
      <c r="AJ124" s="368"/>
    </row>
    <row r="125" spans="1:36" s="369" customFormat="1" ht="63.75">
      <c r="A125" s="371"/>
      <c r="B125" s="345"/>
      <c r="C125" s="214" t="s">
        <v>1217</v>
      </c>
      <c r="D125" s="45" t="s">
        <v>1471</v>
      </c>
      <c r="E125" s="45">
        <v>22000</v>
      </c>
      <c r="F125" s="45">
        <v>22000</v>
      </c>
      <c r="G125" s="112"/>
      <c r="H125" s="112"/>
      <c r="I125" s="47">
        <f t="shared" si="3"/>
        <v>100</v>
      </c>
      <c r="J125" s="64"/>
      <c r="K125" s="368"/>
      <c r="L125" s="368"/>
      <c r="M125" s="368"/>
      <c r="N125" s="368"/>
      <c r="O125" s="368"/>
      <c r="P125" s="368"/>
      <c r="Q125" s="368"/>
      <c r="R125" s="368"/>
      <c r="S125" s="368"/>
      <c r="T125" s="368"/>
      <c r="U125" s="368"/>
      <c r="V125" s="368"/>
      <c r="W125" s="368"/>
      <c r="X125" s="368"/>
      <c r="Y125" s="368"/>
      <c r="Z125" s="368"/>
      <c r="AA125" s="368"/>
      <c r="AB125" s="368"/>
      <c r="AC125" s="368"/>
      <c r="AD125" s="368"/>
      <c r="AE125" s="368"/>
      <c r="AF125" s="368"/>
      <c r="AG125" s="368"/>
      <c r="AH125" s="368"/>
      <c r="AI125" s="368"/>
      <c r="AJ125" s="368"/>
    </row>
    <row r="126" spans="1:36" s="369" customFormat="1" ht="76.5">
      <c r="A126" s="371"/>
      <c r="B126" s="345"/>
      <c r="C126" s="214" t="s">
        <v>1218</v>
      </c>
      <c r="D126" s="45" t="s">
        <v>1472</v>
      </c>
      <c r="E126" s="45">
        <v>350</v>
      </c>
      <c r="F126" s="46">
        <v>350</v>
      </c>
      <c r="G126" s="112"/>
      <c r="H126" s="112"/>
      <c r="I126" s="47">
        <f t="shared" si="3"/>
        <v>100</v>
      </c>
      <c r="J126" s="64"/>
      <c r="K126" s="368"/>
      <c r="L126" s="368"/>
      <c r="M126" s="368"/>
      <c r="N126" s="368"/>
      <c r="O126" s="368"/>
      <c r="P126" s="368"/>
      <c r="Q126" s="368"/>
      <c r="R126" s="368"/>
      <c r="S126" s="368"/>
      <c r="T126" s="368"/>
      <c r="U126" s="368"/>
      <c r="V126" s="368"/>
      <c r="W126" s="368"/>
      <c r="X126" s="368"/>
      <c r="Y126" s="368"/>
      <c r="Z126" s="368"/>
      <c r="AA126" s="368"/>
      <c r="AB126" s="368"/>
      <c r="AC126" s="368"/>
      <c r="AD126" s="368"/>
      <c r="AE126" s="368"/>
      <c r="AF126" s="368"/>
      <c r="AG126" s="368"/>
      <c r="AH126" s="368"/>
      <c r="AI126" s="368"/>
      <c r="AJ126" s="368"/>
    </row>
    <row r="127" spans="1:36" s="369" customFormat="1" ht="343.5" customHeight="1">
      <c r="A127" s="64" t="s">
        <v>1219</v>
      </c>
      <c r="B127" s="46" t="s">
        <v>412</v>
      </c>
      <c r="C127" s="214" t="s">
        <v>1220</v>
      </c>
      <c r="D127" s="45" t="s">
        <v>1460</v>
      </c>
      <c r="E127" s="46">
        <v>6.2</v>
      </c>
      <c r="F127" s="46">
        <v>6.1</v>
      </c>
      <c r="G127" s="112"/>
      <c r="H127" s="112">
        <v>6.1</v>
      </c>
      <c r="I127" s="47">
        <f t="shared" si="3"/>
        <v>98.387096774193552</v>
      </c>
      <c r="J127" s="64" t="s">
        <v>1773</v>
      </c>
      <c r="K127" s="368"/>
      <c r="L127" s="368"/>
      <c r="M127" s="368"/>
      <c r="N127" s="368"/>
      <c r="O127" s="368"/>
      <c r="P127" s="368"/>
      <c r="Q127" s="368"/>
      <c r="R127" s="368"/>
      <c r="S127" s="368"/>
      <c r="T127" s="368"/>
      <c r="U127" s="368"/>
      <c r="V127" s="368"/>
      <c r="W127" s="368"/>
      <c r="X127" s="368"/>
      <c r="Y127" s="368"/>
      <c r="Z127" s="368"/>
      <c r="AA127" s="368"/>
      <c r="AB127" s="368"/>
      <c r="AC127" s="368"/>
      <c r="AD127" s="368"/>
      <c r="AE127" s="368"/>
      <c r="AF127" s="368"/>
      <c r="AG127" s="368"/>
      <c r="AH127" s="368"/>
      <c r="AI127" s="368"/>
      <c r="AJ127" s="368"/>
    </row>
    <row r="128" spans="1:36" s="369" customFormat="1" ht="108.75" customHeight="1">
      <c r="A128" s="64" t="s">
        <v>1221</v>
      </c>
      <c r="B128" s="64" t="s">
        <v>413</v>
      </c>
      <c r="C128" s="214" t="s">
        <v>1222</v>
      </c>
      <c r="D128" s="45" t="s">
        <v>1460</v>
      </c>
      <c r="E128" s="46">
        <v>1.4</v>
      </c>
      <c r="F128" s="46">
        <v>1.5</v>
      </c>
      <c r="G128" s="112"/>
      <c r="H128" s="112"/>
      <c r="I128" s="47">
        <f>F128*100/E128</f>
        <v>107.14285714285715</v>
      </c>
      <c r="J128" s="218" t="s">
        <v>1772</v>
      </c>
      <c r="K128" s="368"/>
      <c r="L128" s="368"/>
      <c r="M128" s="368"/>
      <c r="N128" s="368"/>
      <c r="O128" s="368"/>
      <c r="P128" s="368"/>
      <c r="Q128" s="368"/>
      <c r="R128" s="368"/>
      <c r="S128" s="368"/>
      <c r="T128" s="368"/>
      <c r="U128" s="368"/>
      <c r="V128" s="368"/>
      <c r="W128" s="368"/>
      <c r="X128" s="368"/>
      <c r="Y128" s="368"/>
      <c r="Z128" s="368"/>
      <c r="AA128" s="368"/>
      <c r="AB128" s="368"/>
      <c r="AC128" s="368"/>
      <c r="AD128" s="368"/>
      <c r="AE128" s="368"/>
      <c r="AF128" s="368"/>
      <c r="AG128" s="368"/>
      <c r="AH128" s="368"/>
      <c r="AI128" s="368"/>
      <c r="AJ128" s="368"/>
    </row>
    <row r="129" spans="1:36" s="367" customFormat="1" ht="179.25" customHeight="1">
      <c r="A129" s="58" t="s">
        <v>19</v>
      </c>
      <c r="B129" s="58" t="s">
        <v>1224</v>
      </c>
      <c r="C129" s="108"/>
      <c r="D129" s="64"/>
      <c r="E129" s="46"/>
      <c r="F129" s="46"/>
      <c r="G129" s="112"/>
      <c r="H129" s="112"/>
      <c r="I129" s="47"/>
      <c r="J129" s="64"/>
      <c r="K129" s="366"/>
      <c r="L129" s="366"/>
      <c r="M129" s="366"/>
      <c r="N129" s="366"/>
      <c r="O129" s="366"/>
      <c r="P129" s="366"/>
      <c r="Q129" s="366"/>
      <c r="R129" s="366"/>
      <c r="S129" s="366"/>
      <c r="T129" s="366"/>
      <c r="U129" s="366"/>
      <c r="V129" s="366"/>
      <c r="W129" s="366"/>
      <c r="X129" s="366"/>
      <c r="Y129" s="366"/>
      <c r="Z129" s="366"/>
      <c r="AA129" s="366"/>
      <c r="AB129" s="366"/>
      <c r="AC129" s="366"/>
      <c r="AD129" s="366"/>
      <c r="AE129" s="366"/>
      <c r="AF129" s="366"/>
      <c r="AG129" s="366"/>
      <c r="AH129" s="366"/>
      <c r="AI129" s="366"/>
      <c r="AJ129" s="366"/>
    </row>
    <row r="130" spans="1:36" s="369" customFormat="1" ht="69.75" customHeight="1">
      <c r="A130" s="64" t="s">
        <v>85</v>
      </c>
      <c r="B130" s="214" t="s">
        <v>416</v>
      </c>
      <c r="C130" s="214" t="s">
        <v>1223</v>
      </c>
      <c r="D130" s="45" t="s">
        <v>1460</v>
      </c>
      <c r="E130" s="46">
        <v>96.7</v>
      </c>
      <c r="F130" s="46">
        <v>99.7</v>
      </c>
      <c r="G130" s="112"/>
      <c r="H130" s="112"/>
      <c r="I130" s="47">
        <f t="shared" si="3"/>
        <v>103.10237849017579</v>
      </c>
      <c r="J130" s="64" t="s">
        <v>1620</v>
      </c>
      <c r="K130" s="368"/>
      <c r="L130" s="368"/>
      <c r="M130" s="368"/>
      <c r="N130" s="368"/>
      <c r="O130" s="368"/>
      <c r="P130" s="368"/>
      <c r="Q130" s="368"/>
      <c r="R130" s="368"/>
      <c r="S130" s="368"/>
      <c r="T130" s="368"/>
      <c r="U130" s="368"/>
      <c r="V130" s="368"/>
      <c r="W130" s="368"/>
      <c r="X130" s="368"/>
      <c r="Y130" s="368"/>
      <c r="Z130" s="368"/>
      <c r="AA130" s="368"/>
      <c r="AB130" s="368"/>
      <c r="AC130" s="368"/>
      <c r="AD130" s="368"/>
      <c r="AE130" s="368"/>
      <c r="AF130" s="368"/>
      <c r="AG130" s="368"/>
      <c r="AH130" s="368"/>
      <c r="AI130" s="368"/>
      <c r="AJ130" s="368"/>
    </row>
    <row r="131" spans="1:36" s="367" customFormat="1" ht="104.25" customHeight="1">
      <c r="A131" s="58" t="s">
        <v>342</v>
      </c>
      <c r="B131" s="58" t="s">
        <v>1225</v>
      </c>
      <c r="C131" s="108"/>
      <c r="D131" s="64"/>
      <c r="E131" s="46"/>
      <c r="F131" s="46"/>
      <c r="G131" s="112"/>
      <c r="H131" s="112"/>
      <c r="I131" s="47"/>
      <c r="J131" s="64"/>
      <c r="K131" s="366"/>
      <c r="L131" s="366"/>
      <c r="M131" s="366"/>
      <c r="N131" s="366"/>
      <c r="O131" s="366"/>
      <c r="P131" s="366"/>
      <c r="Q131" s="366"/>
      <c r="R131" s="366"/>
      <c r="S131" s="366"/>
      <c r="T131" s="366"/>
      <c r="U131" s="366"/>
      <c r="V131" s="366"/>
      <c r="W131" s="366"/>
      <c r="X131" s="366"/>
      <c r="Y131" s="366"/>
      <c r="Z131" s="366"/>
      <c r="AA131" s="366"/>
      <c r="AB131" s="366"/>
      <c r="AC131" s="366"/>
      <c r="AD131" s="366"/>
      <c r="AE131" s="366"/>
      <c r="AF131" s="366"/>
      <c r="AG131" s="366"/>
      <c r="AH131" s="366"/>
      <c r="AI131" s="366"/>
      <c r="AJ131" s="366"/>
    </row>
    <row r="132" spans="1:36" s="369" customFormat="1" ht="48.75" customHeight="1">
      <c r="A132" s="64" t="s">
        <v>268</v>
      </c>
      <c r="B132" s="214" t="s">
        <v>1226</v>
      </c>
      <c r="C132" s="214" t="s">
        <v>1227</v>
      </c>
      <c r="D132" s="45" t="s">
        <v>1460</v>
      </c>
      <c r="E132" s="46">
        <v>74.2</v>
      </c>
      <c r="F132" s="110">
        <v>74.2</v>
      </c>
      <c r="G132" s="112"/>
      <c r="H132" s="112"/>
      <c r="I132" s="47">
        <f t="shared" si="3"/>
        <v>100</v>
      </c>
      <c r="J132" s="64"/>
      <c r="K132" s="368"/>
      <c r="L132" s="368"/>
      <c r="M132" s="368"/>
      <c r="N132" s="368"/>
      <c r="O132" s="368"/>
      <c r="P132" s="368"/>
      <c r="Q132" s="368"/>
      <c r="R132" s="368"/>
      <c r="S132" s="368"/>
      <c r="T132" s="368"/>
      <c r="U132" s="368"/>
      <c r="V132" s="368"/>
      <c r="W132" s="368"/>
      <c r="X132" s="368"/>
      <c r="Y132" s="368"/>
      <c r="Z132" s="368"/>
      <c r="AA132" s="368"/>
      <c r="AB132" s="368"/>
      <c r="AC132" s="368"/>
      <c r="AD132" s="368"/>
      <c r="AE132" s="368"/>
      <c r="AF132" s="368"/>
      <c r="AG132" s="368"/>
      <c r="AH132" s="368"/>
      <c r="AI132" s="368"/>
      <c r="AJ132" s="368"/>
    </row>
    <row r="133" spans="1:36" s="367" customFormat="1" ht="108">
      <c r="A133" s="58" t="s">
        <v>617</v>
      </c>
      <c r="B133" s="58" t="s">
        <v>1228</v>
      </c>
      <c r="C133" s="108"/>
      <c r="D133" s="64"/>
      <c r="E133" s="46"/>
      <c r="F133" s="46"/>
      <c r="G133" s="112"/>
      <c r="H133" s="112"/>
      <c r="I133" s="47"/>
      <c r="J133" s="64"/>
      <c r="K133" s="366"/>
      <c r="L133" s="366"/>
      <c r="M133" s="366"/>
      <c r="N133" s="366"/>
      <c r="O133" s="366"/>
      <c r="P133" s="366"/>
      <c r="Q133" s="366"/>
      <c r="R133" s="366"/>
      <c r="S133" s="366"/>
      <c r="T133" s="366"/>
      <c r="U133" s="366"/>
      <c r="V133" s="366"/>
      <c r="W133" s="366"/>
      <c r="X133" s="366"/>
      <c r="Y133" s="366"/>
      <c r="Z133" s="366"/>
      <c r="AA133" s="366"/>
      <c r="AB133" s="366"/>
      <c r="AC133" s="366"/>
      <c r="AD133" s="366"/>
      <c r="AE133" s="366"/>
      <c r="AF133" s="366"/>
      <c r="AG133" s="366"/>
      <c r="AH133" s="366"/>
      <c r="AI133" s="366"/>
      <c r="AJ133" s="366"/>
    </row>
    <row r="134" spans="1:36" s="369" customFormat="1" ht="94.5" customHeight="1">
      <c r="A134" s="344" t="s">
        <v>274</v>
      </c>
      <c r="B134" s="243" t="s">
        <v>1229</v>
      </c>
      <c r="C134" s="214" t="s">
        <v>1437</v>
      </c>
      <c r="D134" s="45" t="s">
        <v>1460</v>
      </c>
      <c r="E134" s="46">
        <v>76</v>
      </c>
      <c r="F134" s="46">
        <v>75.5</v>
      </c>
      <c r="G134" s="112"/>
      <c r="H134" s="112"/>
      <c r="I134" s="47">
        <f t="shared" si="3"/>
        <v>99.34210526315789</v>
      </c>
      <c r="J134" s="64" t="s">
        <v>1774</v>
      </c>
      <c r="K134" s="368"/>
      <c r="L134" s="368"/>
      <c r="M134" s="368"/>
      <c r="N134" s="368"/>
      <c r="O134" s="368"/>
      <c r="P134" s="368"/>
      <c r="Q134" s="368"/>
      <c r="R134" s="368"/>
      <c r="S134" s="368"/>
      <c r="T134" s="368"/>
      <c r="U134" s="368"/>
      <c r="V134" s="368"/>
      <c r="W134" s="368"/>
      <c r="X134" s="368"/>
      <c r="Y134" s="368"/>
      <c r="Z134" s="368"/>
      <c r="AA134" s="368"/>
      <c r="AB134" s="368"/>
      <c r="AC134" s="368"/>
      <c r="AD134" s="368"/>
      <c r="AE134" s="368"/>
      <c r="AF134" s="368"/>
      <c r="AG134" s="368"/>
      <c r="AH134" s="368"/>
      <c r="AI134" s="368"/>
      <c r="AJ134" s="368"/>
    </row>
    <row r="135" spans="1:36" s="369" customFormat="1" ht="57.75" customHeight="1">
      <c r="A135" s="371"/>
      <c r="B135" s="243"/>
      <c r="C135" s="214" t="s">
        <v>1436</v>
      </c>
      <c r="D135" s="45" t="s">
        <v>1460</v>
      </c>
      <c r="E135" s="46">
        <v>26</v>
      </c>
      <c r="F135" s="46">
        <v>38.4</v>
      </c>
      <c r="G135" s="112"/>
      <c r="H135" s="112"/>
      <c r="I135" s="47">
        <f t="shared" si="3"/>
        <v>147.69230769230768</v>
      </c>
      <c r="J135" s="64" t="s">
        <v>1621</v>
      </c>
      <c r="K135" s="368"/>
      <c r="L135" s="368"/>
      <c r="M135" s="368"/>
      <c r="N135" s="368"/>
      <c r="O135" s="368"/>
      <c r="P135" s="368"/>
      <c r="Q135" s="368"/>
      <c r="R135" s="368"/>
      <c r="S135" s="368"/>
      <c r="T135" s="368"/>
      <c r="U135" s="368"/>
      <c r="V135" s="368"/>
      <c r="W135" s="368"/>
      <c r="X135" s="368"/>
      <c r="Y135" s="368"/>
      <c r="Z135" s="368"/>
      <c r="AA135" s="368"/>
      <c r="AB135" s="368"/>
      <c r="AC135" s="368"/>
      <c r="AD135" s="368"/>
      <c r="AE135" s="368"/>
      <c r="AF135" s="368"/>
      <c r="AG135" s="368"/>
      <c r="AH135" s="368"/>
      <c r="AI135" s="368"/>
      <c r="AJ135" s="368"/>
    </row>
    <row r="136" spans="1:36" s="369" customFormat="1" ht="41.25" customHeight="1">
      <c r="A136" s="371"/>
      <c r="B136" s="243"/>
      <c r="C136" s="372" t="s">
        <v>1223</v>
      </c>
      <c r="D136" s="45" t="s">
        <v>1460</v>
      </c>
      <c r="E136" s="46">
        <v>96.7</v>
      </c>
      <c r="F136" s="46">
        <v>98.3</v>
      </c>
      <c r="G136" s="112"/>
      <c r="H136" s="112"/>
      <c r="I136" s="47">
        <f t="shared" si="3"/>
        <v>101.6546018614271</v>
      </c>
      <c r="J136" s="64" t="s">
        <v>1769</v>
      </c>
      <c r="K136" s="368"/>
      <c r="L136" s="368"/>
      <c r="M136" s="368"/>
      <c r="N136" s="368"/>
      <c r="O136" s="368"/>
      <c r="P136" s="368"/>
      <c r="Q136" s="368"/>
      <c r="R136" s="368"/>
      <c r="S136" s="368"/>
      <c r="T136" s="368"/>
      <c r="U136" s="368"/>
      <c r="V136" s="368"/>
      <c r="W136" s="368"/>
      <c r="X136" s="368"/>
      <c r="Y136" s="368"/>
      <c r="Z136" s="368"/>
      <c r="AA136" s="368"/>
      <c r="AB136" s="368"/>
      <c r="AC136" s="368"/>
      <c r="AD136" s="368"/>
      <c r="AE136" s="368"/>
      <c r="AF136" s="368"/>
      <c r="AG136" s="368"/>
      <c r="AH136" s="368"/>
      <c r="AI136" s="368"/>
      <c r="AJ136" s="368"/>
    </row>
    <row r="137" spans="1:36" ht="63.75">
      <c r="A137" s="53" t="s">
        <v>66</v>
      </c>
      <c r="B137" s="53" t="s">
        <v>1231</v>
      </c>
      <c r="C137" s="362"/>
      <c r="D137" s="362"/>
      <c r="E137" s="362"/>
      <c r="F137" s="362"/>
      <c r="G137" s="362"/>
      <c r="H137" s="362"/>
      <c r="I137" s="54">
        <f>AVERAGE(I138:I155)</f>
        <v>128.62746546827293</v>
      </c>
      <c r="J137" s="365"/>
    </row>
    <row r="138" spans="1:36" ht="108.75" customHeight="1">
      <c r="A138" s="243"/>
      <c r="B138" s="363"/>
      <c r="C138" s="64" t="s">
        <v>1232</v>
      </c>
      <c r="D138" s="214"/>
      <c r="E138" s="46">
        <v>20.5</v>
      </c>
      <c r="F138" s="46">
        <v>38.51</v>
      </c>
      <c r="G138" s="112">
        <v>38.049999999999997</v>
      </c>
      <c r="H138" s="112">
        <v>38.51</v>
      </c>
      <c r="I138" s="47">
        <f t="shared" si="3"/>
        <v>187.85365853658536</v>
      </c>
      <c r="J138" s="64" t="s">
        <v>1622</v>
      </c>
    </row>
    <row r="139" spans="1:36" ht="61.5" customHeight="1">
      <c r="A139" s="243"/>
      <c r="B139" s="363"/>
      <c r="C139" s="64" t="s">
        <v>1233</v>
      </c>
      <c r="D139" s="214"/>
      <c r="E139" s="46">
        <v>41717.57</v>
      </c>
      <c r="F139" s="46">
        <v>70171</v>
      </c>
      <c r="G139" s="112"/>
      <c r="H139" s="112"/>
      <c r="I139" s="47">
        <f t="shared" si="3"/>
        <v>168.20490742869251</v>
      </c>
      <c r="J139" s="64" t="s">
        <v>1623</v>
      </c>
    </row>
    <row r="140" spans="1:36" ht="69.75" customHeight="1">
      <c r="A140" s="243"/>
      <c r="B140" s="363"/>
      <c r="C140" s="64" t="s">
        <v>1234</v>
      </c>
      <c r="D140" s="214"/>
      <c r="E140" s="46">
        <v>108.3</v>
      </c>
      <c r="F140" s="46">
        <v>112.9</v>
      </c>
      <c r="G140" s="112"/>
      <c r="H140" s="112">
        <v>114.1</v>
      </c>
      <c r="I140" s="47">
        <f t="shared" si="3"/>
        <v>104.24746075715605</v>
      </c>
      <c r="J140" s="64" t="s">
        <v>1624</v>
      </c>
    </row>
    <row r="141" spans="1:36" ht="70.5" customHeight="1">
      <c r="A141" s="243"/>
      <c r="B141" s="363"/>
      <c r="C141" s="64" t="s">
        <v>1235</v>
      </c>
      <c r="D141" s="214"/>
      <c r="E141" s="46">
        <v>34837.4</v>
      </c>
      <c r="F141" s="46">
        <v>42868.1</v>
      </c>
      <c r="G141" s="112">
        <v>41965</v>
      </c>
      <c r="H141" s="112">
        <v>42868.1</v>
      </c>
      <c r="I141" s="47">
        <f t="shared" si="3"/>
        <v>123.05194991589498</v>
      </c>
      <c r="J141" s="64" t="s">
        <v>1624</v>
      </c>
    </row>
    <row r="142" spans="1:36" ht="57.75" customHeight="1">
      <c r="A142" s="243"/>
      <c r="B142" s="363"/>
      <c r="C142" s="64" t="s">
        <v>1236</v>
      </c>
      <c r="D142" s="214"/>
      <c r="E142" s="46">
        <v>15800</v>
      </c>
      <c r="F142" s="46">
        <v>16273.2</v>
      </c>
      <c r="G142" s="112"/>
      <c r="H142" s="112"/>
      <c r="I142" s="47">
        <f t="shared" si="3"/>
        <v>102.99493670886076</v>
      </c>
      <c r="J142" s="64" t="s">
        <v>1625</v>
      </c>
    </row>
    <row r="143" spans="1:36" ht="95.25" customHeight="1">
      <c r="A143" s="55" t="s">
        <v>17</v>
      </c>
      <c r="B143" s="58" t="s">
        <v>1237</v>
      </c>
      <c r="C143" s="64" t="s">
        <v>1238</v>
      </c>
      <c r="D143" s="214"/>
      <c r="E143" s="46">
        <v>1596.6</v>
      </c>
      <c r="F143" s="46">
        <v>3126.5</v>
      </c>
      <c r="G143" s="112"/>
      <c r="H143" s="112"/>
      <c r="I143" s="47">
        <f t="shared" si="3"/>
        <v>195.82237254165102</v>
      </c>
      <c r="J143" s="64" t="s">
        <v>1626</v>
      </c>
    </row>
    <row r="144" spans="1:36" ht="178.5">
      <c r="A144" s="343"/>
      <c r="B144" s="346"/>
      <c r="C144" s="64" t="s">
        <v>1239</v>
      </c>
      <c r="D144" s="214"/>
      <c r="E144" s="46">
        <v>73.3</v>
      </c>
      <c r="F144" s="47">
        <v>73.3</v>
      </c>
      <c r="G144" s="113"/>
      <c r="H144" s="113"/>
      <c r="I144" s="47">
        <f t="shared" si="3"/>
        <v>100</v>
      </c>
      <c r="J144" s="64"/>
    </row>
    <row r="145" spans="1:36" ht="58.5" customHeight="1">
      <c r="A145" s="373"/>
      <c r="B145" s="374"/>
      <c r="C145" s="64" t="s">
        <v>1240</v>
      </c>
      <c r="D145" s="214"/>
      <c r="E145" s="46">
        <v>27</v>
      </c>
      <c r="F145" s="46">
        <v>44</v>
      </c>
      <c r="G145" s="112"/>
      <c r="H145" s="112"/>
      <c r="I145" s="47">
        <f t="shared" si="3"/>
        <v>162.96296296296296</v>
      </c>
      <c r="J145" s="64" t="s">
        <v>1627</v>
      </c>
    </row>
    <row r="146" spans="1:36" ht="87" customHeight="1">
      <c r="A146" s="216" t="s">
        <v>18</v>
      </c>
      <c r="B146" s="216" t="s">
        <v>1241</v>
      </c>
      <c r="C146" s="64" t="s">
        <v>1242</v>
      </c>
      <c r="D146" s="214"/>
      <c r="E146" s="46">
        <v>7</v>
      </c>
      <c r="F146" s="46">
        <v>7</v>
      </c>
      <c r="G146" s="112"/>
      <c r="H146" s="112"/>
      <c r="I146" s="47">
        <f t="shared" si="3"/>
        <v>100</v>
      </c>
      <c r="J146" s="64"/>
    </row>
    <row r="147" spans="1:36" s="367" customFormat="1" ht="94.5">
      <c r="A147" s="55" t="s">
        <v>19</v>
      </c>
      <c r="B147" s="58" t="s">
        <v>1243</v>
      </c>
      <c r="C147" s="64" t="s">
        <v>1632</v>
      </c>
      <c r="D147" s="214"/>
      <c r="E147" s="46">
        <v>100.5</v>
      </c>
      <c r="F147" s="62">
        <v>112</v>
      </c>
      <c r="G147" s="114"/>
      <c r="H147" s="114"/>
      <c r="I147" s="47">
        <f t="shared" si="3"/>
        <v>111.44278606965175</v>
      </c>
      <c r="J147" s="64" t="s">
        <v>1628</v>
      </c>
      <c r="K147" s="366"/>
      <c r="L147" s="366"/>
      <c r="M147" s="366"/>
      <c r="N147" s="366"/>
      <c r="O147" s="366"/>
      <c r="P147" s="366"/>
      <c r="Q147" s="366"/>
      <c r="R147" s="366"/>
      <c r="S147" s="366"/>
      <c r="T147" s="366"/>
      <c r="U147" s="366"/>
      <c r="V147" s="366"/>
      <c r="W147" s="366"/>
      <c r="X147" s="366"/>
      <c r="Y147" s="366"/>
      <c r="Z147" s="366"/>
      <c r="AA147" s="366"/>
      <c r="AB147" s="366"/>
      <c r="AC147" s="366"/>
      <c r="AD147" s="366"/>
      <c r="AE147" s="366"/>
      <c r="AF147" s="366"/>
      <c r="AG147" s="366"/>
      <c r="AH147" s="366"/>
      <c r="AI147" s="366"/>
      <c r="AJ147" s="366"/>
    </row>
    <row r="148" spans="1:36" ht="32.25" customHeight="1">
      <c r="A148" s="252"/>
      <c r="B148" s="249"/>
      <c r="C148" s="64" t="s">
        <v>1633</v>
      </c>
      <c r="D148" s="214"/>
      <c r="E148" s="46">
        <v>258.8</v>
      </c>
      <c r="F148" s="62">
        <v>258.8</v>
      </c>
      <c r="G148" s="114"/>
      <c r="H148" s="114"/>
      <c r="I148" s="47">
        <f t="shared" si="3"/>
        <v>100</v>
      </c>
      <c r="J148" s="64"/>
    </row>
    <row r="149" spans="1:36" ht="60.75" customHeight="1">
      <c r="A149" s="252"/>
      <c r="B149" s="249"/>
      <c r="C149" s="64" t="s">
        <v>1634</v>
      </c>
      <c r="D149" s="214"/>
      <c r="E149" s="46">
        <v>26.85</v>
      </c>
      <c r="F149" s="62">
        <v>26.85</v>
      </c>
      <c r="G149" s="114"/>
      <c r="H149" s="114"/>
      <c r="I149" s="47">
        <f t="shared" si="3"/>
        <v>100</v>
      </c>
      <c r="J149" s="64"/>
    </row>
    <row r="150" spans="1:36" ht="59.25" customHeight="1">
      <c r="A150" s="252"/>
      <c r="B150" s="249"/>
      <c r="C150" s="64" t="s">
        <v>1635</v>
      </c>
      <c r="D150" s="214"/>
      <c r="E150" s="46">
        <v>11068</v>
      </c>
      <c r="F150" s="62">
        <v>11229</v>
      </c>
      <c r="G150" s="114"/>
      <c r="H150" s="114"/>
      <c r="I150" s="47">
        <f t="shared" si="3"/>
        <v>101.45464401879292</v>
      </c>
      <c r="J150" s="64" t="s">
        <v>1629</v>
      </c>
    </row>
    <row r="151" spans="1:36" ht="59.25" customHeight="1">
      <c r="A151" s="252"/>
      <c r="B151" s="249"/>
      <c r="C151" s="64" t="s">
        <v>1636</v>
      </c>
      <c r="D151" s="214"/>
      <c r="E151" s="46">
        <v>410</v>
      </c>
      <c r="F151" s="62">
        <v>439</v>
      </c>
      <c r="G151" s="114"/>
      <c r="H151" s="114">
        <v>439031</v>
      </c>
      <c r="I151" s="47">
        <f t="shared" si="3"/>
        <v>107.07317073170732</v>
      </c>
      <c r="J151" s="64" t="s">
        <v>1630</v>
      </c>
    </row>
    <row r="152" spans="1:36" ht="48" customHeight="1">
      <c r="A152" s="252"/>
      <c r="B152" s="249"/>
      <c r="C152" s="64" t="s">
        <v>1637</v>
      </c>
      <c r="D152" s="214"/>
      <c r="E152" s="46">
        <v>107.8</v>
      </c>
      <c r="F152" s="62">
        <v>108</v>
      </c>
      <c r="G152" s="114"/>
      <c r="H152" s="114">
        <v>108</v>
      </c>
      <c r="I152" s="47">
        <f t="shared" si="3"/>
        <v>100.18552875695732</v>
      </c>
      <c r="J152" s="64" t="s">
        <v>1631</v>
      </c>
    </row>
    <row r="153" spans="1:36" ht="114" customHeight="1">
      <c r="A153" s="248" t="s">
        <v>20</v>
      </c>
      <c r="B153" s="243" t="s">
        <v>1244</v>
      </c>
      <c r="C153" s="64" t="s">
        <v>1638</v>
      </c>
      <c r="D153" s="214"/>
      <c r="E153" s="46">
        <v>16</v>
      </c>
      <c r="F153" s="46">
        <v>28</v>
      </c>
      <c r="G153" s="112"/>
      <c r="H153" s="112"/>
      <c r="I153" s="47">
        <f t="shared" si="3"/>
        <v>175</v>
      </c>
      <c r="J153" s="64" t="s">
        <v>1775</v>
      </c>
    </row>
    <row r="154" spans="1:36" ht="162" customHeight="1">
      <c r="A154" s="248"/>
      <c r="B154" s="243"/>
      <c r="C154" s="64" t="s">
        <v>1639</v>
      </c>
      <c r="D154" s="214"/>
      <c r="E154" s="46">
        <v>16</v>
      </c>
      <c r="F154" s="46">
        <v>28</v>
      </c>
      <c r="G154" s="112"/>
      <c r="H154" s="112"/>
      <c r="I154" s="47">
        <f t="shared" si="3"/>
        <v>175</v>
      </c>
      <c r="J154" s="64" t="s">
        <v>1628</v>
      </c>
    </row>
    <row r="155" spans="1:36" ht="62.25" customHeight="1">
      <c r="A155" s="64" t="s">
        <v>95</v>
      </c>
      <c r="B155" s="64" t="s">
        <v>1245</v>
      </c>
      <c r="C155" s="214" t="s">
        <v>1776</v>
      </c>
      <c r="D155" s="214"/>
      <c r="E155" s="46">
        <v>5</v>
      </c>
      <c r="F155" s="46">
        <v>5</v>
      </c>
      <c r="G155" s="112"/>
      <c r="H155" s="112"/>
      <c r="I155" s="47">
        <f t="shared" si="3"/>
        <v>100</v>
      </c>
      <c r="J155" s="59"/>
    </row>
    <row r="156" spans="1:36" ht="49.5" customHeight="1">
      <c r="A156" s="344" t="s">
        <v>98</v>
      </c>
      <c r="B156" s="344" t="s">
        <v>1495</v>
      </c>
      <c r="C156" s="214" t="s">
        <v>1640</v>
      </c>
      <c r="D156" s="214"/>
      <c r="E156" s="46">
        <v>90</v>
      </c>
      <c r="F156" s="46">
        <v>90</v>
      </c>
      <c r="G156" s="112"/>
      <c r="H156" s="112"/>
      <c r="I156" s="47">
        <f t="shared" si="3"/>
        <v>100</v>
      </c>
      <c r="J156" s="59"/>
    </row>
    <row r="157" spans="1:36" ht="60" customHeight="1">
      <c r="A157" s="344"/>
      <c r="B157" s="344"/>
      <c r="C157" s="214" t="s">
        <v>1641</v>
      </c>
      <c r="D157" s="214"/>
      <c r="E157" s="46">
        <v>2739</v>
      </c>
      <c r="F157" s="46">
        <v>2739</v>
      </c>
      <c r="G157" s="112"/>
      <c r="H157" s="112"/>
      <c r="I157" s="47">
        <f t="shared" si="3"/>
        <v>100</v>
      </c>
      <c r="J157" s="59"/>
    </row>
    <row r="158" spans="1:36" ht="76.5">
      <c r="A158" s="344"/>
      <c r="B158" s="344"/>
      <c r="C158" s="214" t="s">
        <v>1777</v>
      </c>
      <c r="D158" s="214"/>
      <c r="E158" s="46">
        <v>2562</v>
      </c>
      <c r="F158" s="46">
        <v>2562</v>
      </c>
      <c r="G158" s="112"/>
      <c r="H158" s="112"/>
      <c r="I158" s="47">
        <f t="shared" si="3"/>
        <v>100</v>
      </c>
      <c r="J158" s="59"/>
    </row>
    <row r="159" spans="1:36" ht="155.25" customHeight="1">
      <c r="A159" s="64" t="s">
        <v>101</v>
      </c>
      <c r="B159" s="64" t="s">
        <v>1499</v>
      </c>
      <c r="C159" s="214" t="s">
        <v>1778</v>
      </c>
      <c r="D159" s="214"/>
      <c r="E159" s="46">
        <v>23</v>
      </c>
      <c r="F159" s="46">
        <v>95</v>
      </c>
      <c r="G159" s="112"/>
      <c r="H159" s="112"/>
      <c r="I159" s="47">
        <f t="shared" si="3"/>
        <v>413.04347826086956</v>
      </c>
      <c r="J159" s="59" t="s">
        <v>1779</v>
      </c>
    </row>
    <row r="160" spans="1:36" ht="167.25" customHeight="1">
      <c r="A160" s="53" t="s">
        <v>66</v>
      </c>
      <c r="B160" s="53" t="s">
        <v>983</v>
      </c>
      <c r="C160" s="362"/>
      <c r="D160" s="362"/>
      <c r="E160" s="362"/>
      <c r="F160" s="362"/>
      <c r="G160" s="362"/>
      <c r="H160" s="362"/>
      <c r="I160" s="61">
        <f>AVERAGE(I161:I209)</f>
        <v>122.05999308233768</v>
      </c>
      <c r="J160" s="365"/>
    </row>
    <row r="161" spans="1:10" ht="54.75" customHeight="1">
      <c r="A161" s="243"/>
      <c r="B161" s="363"/>
      <c r="C161" s="218" t="s">
        <v>984</v>
      </c>
      <c r="D161" s="45"/>
      <c r="E161" s="45">
        <v>106.5</v>
      </c>
      <c r="F161" s="45">
        <v>111</v>
      </c>
      <c r="G161" s="112"/>
      <c r="H161" s="112"/>
      <c r="I161" s="31">
        <f t="shared" ref="I161:I167" si="4">F161/E161*100</f>
        <v>104.22535211267605</v>
      </c>
      <c r="J161" s="220" t="s">
        <v>1642</v>
      </c>
    </row>
    <row r="162" spans="1:10" ht="58.5" customHeight="1">
      <c r="A162" s="243"/>
      <c r="B162" s="363"/>
      <c r="C162" s="218" t="s">
        <v>985</v>
      </c>
      <c r="D162" s="45"/>
      <c r="E162" s="45">
        <v>103.2</v>
      </c>
      <c r="F162" s="45">
        <v>118.4</v>
      </c>
      <c r="G162" s="112"/>
      <c r="H162" s="112"/>
      <c r="I162" s="31">
        <f t="shared" si="4"/>
        <v>114.72868217054264</v>
      </c>
      <c r="J162" s="220" t="s">
        <v>1780</v>
      </c>
    </row>
    <row r="163" spans="1:10" ht="58.5" customHeight="1">
      <c r="A163" s="243"/>
      <c r="B163" s="363"/>
      <c r="C163" s="218" t="s">
        <v>986</v>
      </c>
      <c r="D163" s="45"/>
      <c r="E163" s="45">
        <v>102.2</v>
      </c>
      <c r="F163" s="45">
        <v>92.6</v>
      </c>
      <c r="G163" s="112"/>
      <c r="H163" s="112"/>
      <c r="I163" s="31">
        <f t="shared" si="4"/>
        <v>90.606653620352233</v>
      </c>
      <c r="J163" s="220" t="s">
        <v>1643</v>
      </c>
    </row>
    <row r="164" spans="1:10" ht="75.75" customHeight="1">
      <c r="A164" s="243"/>
      <c r="B164" s="363"/>
      <c r="C164" s="218" t="s">
        <v>987</v>
      </c>
      <c r="D164" s="45"/>
      <c r="E164" s="45">
        <v>108</v>
      </c>
      <c r="F164" s="45">
        <v>109.2</v>
      </c>
      <c r="G164" s="112"/>
      <c r="H164" s="112"/>
      <c r="I164" s="31">
        <f t="shared" si="4"/>
        <v>101.11111111111111</v>
      </c>
      <c r="J164" s="375" t="s">
        <v>1781</v>
      </c>
    </row>
    <row r="165" spans="1:10" ht="55.5" customHeight="1">
      <c r="A165" s="243"/>
      <c r="B165" s="363"/>
      <c r="C165" s="218" t="s">
        <v>988</v>
      </c>
      <c r="D165" s="45"/>
      <c r="E165" s="45">
        <v>16.5</v>
      </c>
      <c r="F165" s="45">
        <v>33</v>
      </c>
      <c r="G165" s="112"/>
      <c r="H165" s="112"/>
      <c r="I165" s="31">
        <f t="shared" si="4"/>
        <v>200</v>
      </c>
      <c r="J165" s="222" t="s">
        <v>1795</v>
      </c>
    </row>
    <row r="166" spans="1:10" ht="69.75" customHeight="1">
      <c r="A166" s="243"/>
      <c r="B166" s="363"/>
      <c r="C166" s="218" t="s">
        <v>989</v>
      </c>
      <c r="D166" s="45"/>
      <c r="E166" s="45">
        <v>29726</v>
      </c>
      <c r="F166" s="45">
        <v>42456</v>
      </c>
      <c r="G166" s="112"/>
      <c r="H166" s="112"/>
      <c r="I166" s="31">
        <f t="shared" si="4"/>
        <v>142.82446343268521</v>
      </c>
      <c r="J166" s="375" t="s">
        <v>1644</v>
      </c>
    </row>
    <row r="167" spans="1:10" ht="68.25" customHeight="1">
      <c r="A167" s="243"/>
      <c r="B167" s="363"/>
      <c r="C167" s="218" t="s">
        <v>990</v>
      </c>
      <c r="D167" s="45"/>
      <c r="E167" s="45">
        <v>100</v>
      </c>
      <c r="F167" s="45">
        <v>92.9</v>
      </c>
      <c r="G167" s="112"/>
      <c r="H167" s="112"/>
      <c r="I167" s="31">
        <f t="shared" si="4"/>
        <v>92.9</v>
      </c>
      <c r="J167" s="375" t="s">
        <v>1750</v>
      </c>
    </row>
    <row r="168" spans="1:10" ht="94.5">
      <c r="A168" s="55" t="s">
        <v>71</v>
      </c>
      <c r="B168" s="55" t="s">
        <v>1432</v>
      </c>
      <c r="C168" s="212"/>
      <c r="D168" s="214"/>
      <c r="E168" s="45"/>
      <c r="F168" s="45"/>
      <c r="G168" s="112"/>
      <c r="H168" s="112"/>
      <c r="I168" s="45"/>
      <c r="J168" s="375"/>
    </row>
    <row r="169" spans="1:10" ht="61.5" customHeight="1">
      <c r="A169" s="252" t="s">
        <v>72</v>
      </c>
      <c r="B169" s="252" t="s">
        <v>991</v>
      </c>
      <c r="C169" s="212" t="s">
        <v>992</v>
      </c>
      <c r="D169" s="45"/>
      <c r="E169" s="45">
        <v>3316</v>
      </c>
      <c r="F169" s="45">
        <v>3316</v>
      </c>
      <c r="G169" s="112"/>
      <c r="H169" s="112"/>
      <c r="I169" s="31">
        <f>F169*100/E169</f>
        <v>100</v>
      </c>
      <c r="J169" s="375"/>
    </row>
    <row r="170" spans="1:10" ht="36.75" customHeight="1">
      <c r="A170" s="252"/>
      <c r="B170" s="252"/>
      <c r="C170" s="212" t="s">
        <v>993</v>
      </c>
      <c r="D170" s="45"/>
      <c r="E170" s="45">
        <v>20</v>
      </c>
      <c r="F170" s="45">
        <v>20</v>
      </c>
      <c r="G170" s="112"/>
      <c r="H170" s="112"/>
      <c r="I170" s="31">
        <f>F170*100/E170</f>
        <v>100</v>
      </c>
      <c r="J170" s="375"/>
    </row>
    <row r="171" spans="1:10" ht="82.5" customHeight="1">
      <c r="A171" s="252"/>
      <c r="B171" s="252"/>
      <c r="C171" s="218" t="s">
        <v>994</v>
      </c>
      <c r="D171" s="45"/>
      <c r="E171" s="45">
        <v>100</v>
      </c>
      <c r="F171" s="45">
        <v>262</v>
      </c>
      <c r="G171" s="112"/>
      <c r="H171" s="112"/>
      <c r="I171" s="31">
        <f>F171*100/E171</f>
        <v>262</v>
      </c>
      <c r="J171" s="375" t="s">
        <v>1645</v>
      </c>
    </row>
    <row r="172" spans="1:10" ht="114" customHeight="1">
      <c r="A172" s="55" t="s">
        <v>83</v>
      </c>
      <c r="B172" s="55" t="s">
        <v>995</v>
      </c>
      <c r="C172" s="376"/>
      <c r="D172" s="218"/>
      <c r="E172" s="45"/>
      <c r="F172" s="45"/>
      <c r="G172" s="112"/>
      <c r="H172" s="112"/>
      <c r="I172" s="31"/>
      <c r="J172" s="218"/>
    </row>
    <row r="173" spans="1:10" ht="81" customHeight="1">
      <c r="A173" s="213" t="s">
        <v>20</v>
      </c>
      <c r="B173" s="213" t="s">
        <v>982</v>
      </c>
      <c r="C173" s="212" t="s">
        <v>1059</v>
      </c>
      <c r="D173" s="45"/>
      <c r="E173" s="45">
        <v>100</v>
      </c>
      <c r="F173" s="45">
        <v>91</v>
      </c>
      <c r="G173" s="112"/>
      <c r="H173" s="112"/>
      <c r="I173" s="45">
        <f>F173/E173*100</f>
        <v>91</v>
      </c>
      <c r="J173" s="375" t="s">
        <v>1646</v>
      </c>
    </row>
    <row r="174" spans="1:10" ht="106.5" customHeight="1">
      <c r="A174" s="55" t="s">
        <v>1060</v>
      </c>
      <c r="B174" s="55" t="s">
        <v>996</v>
      </c>
      <c r="C174" s="212" t="s">
        <v>997</v>
      </c>
      <c r="D174" s="45"/>
      <c r="E174" s="45">
        <v>96.7</v>
      </c>
      <c r="F174" s="45">
        <v>93.8</v>
      </c>
      <c r="G174" s="112">
        <v>69</v>
      </c>
      <c r="H174" s="112"/>
      <c r="I174" s="31">
        <f>F174/E174*100</f>
        <v>97.00103412616339</v>
      </c>
      <c r="J174" s="375" t="s">
        <v>1782</v>
      </c>
    </row>
    <row r="175" spans="1:10" ht="33.75" customHeight="1">
      <c r="A175" s="314" t="s">
        <v>379</v>
      </c>
      <c r="B175" s="314" t="s">
        <v>998</v>
      </c>
      <c r="C175" s="212" t="s">
        <v>999</v>
      </c>
      <c r="D175" s="218"/>
      <c r="E175" s="45"/>
      <c r="F175" s="45"/>
      <c r="G175" s="112"/>
      <c r="H175" s="112"/>
      <c r="I175" s="31"/>
      <c r="J175" s="375"/>
    </row>
    <row r="176" spans="1:10" ht="55.5" customHeight="1">
      <c r="A176" s="314"/>
      <c r="B176" s="314"/>
      <c r="C176" s="45" t="s">
        <v>1000</v>
      </c>
      <c r="D176" s="45"/>
      <c r="E176" s="45">
        <v>237006</v>
      </c>
      <c r="F176" s="45">
        <v>303890</v>
      </c>
      <c r="G176" s="112"/>
      <c r="H176" s="45">
        <v>303890</v>
      </c>
      <c r="I176" s="31">
        <f t="shared" ref="I176:I188" si="5">F176/E176*100</f>
        <v>128.22038260634753</v>
      </c>
      <c r="J176" s="221" t="s">
        <v>1796</v>
      </c>
    </row>
    <row r="177" spans="1:10" ht="42" customHeight="1">
      <c r="A177" s="314"/>
      <c r="B177" s="314"/>
      <c r="C177" s="45" t="s">
        <v>1001</v>
      </c>
      <c r="D177" s="45"/>
      <c r="E177" s="45">
        <v>42386</v>
      </c>
      <c r="F177" s="45">
        <v>76760</v>
      </c>
      <c r="G177" s="112"/>
      <c r="H177" s="45">
        <v>76760</v>
      </c>
      <c r="I177" s="31">
        <f t="shared" si="5"/>
        <v>181.09753220402965</v>
      </c>
      <c r="J177" s="221" t="s">
        <v>1797</v>
      </c>
    </row>
    <row r="178" spans="1:10" ht="33.75" customHeight="1">
      <c r="A178" s="314"/>
      <c r="B178" s="314"/>
      <c r="C178" s="45" t="s">
        <v>1002</v>
      </c>
      <c r="D178" s="45"/>
      <c r="E178" s="45">
        <v>150257</v>
      </c>
      <c r="F178" s="45">
        <v>194760</v>
      </c>
      <c r="G178" s="112"/>
      <c r="H178" s="45">
        <v>194760</v>
      </c>
      <c r="I178" s="31">
        <f t="shared" si="5"/>
        <v>129.61792129484817</v>
      </c>
      <c r="J178" s="221" t="s">
        <v>1647</v>
      </c>
    </row>
    <row r="179" spans="1:10" ht="178.5" customHeight="1">
      <c r="A179" s="213" t="s">
        <v>421</v>
      </c>
      <c r="B179" s="213" t="s">
        <v>1003</v>
      </c>
      <c r="C179" s="212" t="s">
        <v>1004</v>
      </c>
      <c r="D179" s="45"/>
      <c r="E179" s="45">
        <v>16000</v>
      </c>
      <c r="F179" s="45">
        <v>19878</v>
      </c>
      <c r="G179" s="112"/>
      <c r="H179" s="112"/>
      <c r="I179" s="31">
        <f t="shared" si="5"/>
        <v>124.2375</v>
      </c>
      <c r="J179" s="220" t="s">
        <v>1798</v>
      </c>
    </row>
    <row r="180" spans="1:10" ht="106.5" customHeight="1">
      <c r="A180" s="55" t="s">
        <v>132</v>
      </c>
      <c r="B180" s="55" t="s">
        <v>1005</v>
      </c>
      <c r="C180" s="212" t="s">
        <v>1006</v>
      </c>
      <c r="D180" s="45"/>
      <c r="E180" s="45">
        <v>924.2</v>
      </c>
      <c r="F180" s="45">
        <v>1256.3</v>
      </c>
      <c r="G180" s="112"/>
      <c r="H180" s="112">
        <v>1256.5999999999999</v>
      </c>
      <c r="I180" s="31">
        <f t="shared" si="5"/>
        <v>135.93378056697682</v>
      </c>
      <c r="J180" s="375" t="s">
        <v>1648</v>
      </c>
    </row>
    <row r="181" spans="1:10" ht="45">
      <c r="A181" s="344" t="s">
        <v>384</v>
      </c>
      <c r="B181" s="243" t="s">
        <v>1007</v>
      </c>
      <c r="C181" s="219" t="s">
        <v>1008</v>
      </c>
      <c r="D181" s="45"/>
      <c r="E181" s="45">
        <v>2558</v>
      </c>
      <c r="F181" s="45">
        <v>2580</v>
      </c>
      <c r="G181" s="112"/>
      <c r="H181" s="112"/>
      <c r="I181" s="31">
        <f t="shared" si="5"/>
        <v>100.86004691164973</v>
      </c>
      <c r="J181" s="377" t="s">
        <v>1783</v>
      </c>
    </row>
    <row r="182" spans="1:10" ht="31.5" customHeight="1">
      <c r="A182" s="344"/>
      <c r="B182" s="243"/>
      <c r="C182" s="219" t="s">
        <v>1009</v>
      </c>
      <c r="D182" s="45"/>
      <c r="E182" s="45">
        <v>0</v>
      </c>
      <c r="F182" s="45">
        <v>0</v>
      </c>
      <c r="G182" s="112"/>
      <c r="H182" s="112"/>
      <c r="I182" s="31">
        <v>100</v>
      </c>
      <c r="J182" s="43"/>
    </row>
    <row r="183" spans="1:10" ht="49.5" customHeight="1">
      <c r="A183" s="252" t="s">
        <v>1010</v>
      </c>
      <c r="B183" s="252" t="s">
        <v>1011</v>
      </c>
      <c r="C183" s="219" t="s">
        <v>1012</v>
      </c>
      <c r="D183" s="45"/>
      <c r="E183" s="45">
        <v>19</v>
      </c>
      <c r="F183" s="31">
        <v>3506.4450000000002</v>
      </c>
      <c r="G183" s="112"/>
      <c r="H183" s="112"/>
      <c r="I183" s="31">
        <v>100</v>
      </c>
      <c r="J183" s="222" t="s">
        <v>1799</v>
      </c>
    </row>
    <row r="184" spans="1:10" ht="63" customHeight="1">
      <c r="A184" s="252"/>
      <c r="B184" s="252"/>
      <c r="C184" s="219" t="s">
        <v>1013</v>
      </c>
      <c r="D184" s="45"/>
      <c r="E184" s="45">
        <v>221</v>
      </c>
      <c r="F184" s="45">
        <v>70.7</v>
      </c>
      <c r="G184" s="112"/>
      <c r="H184" s="112"/>
      <c r="I184" s="31">
        <f t="shared" si="5"/>
        <v>31.990950226244347</v>
      </c>
      <c r="J184" s="378" t="s">
        <v>1649</v>
      </c>
    </row>
    <row r="185" spans="1:10" ht="85.5" customHeight="1">
      <c r="A185" s="252"/>
      <c r="B185" s="252"/>
      <c r="C185" s="219" t="s">
        <v>1014</v>
      </c>
      <c r="D185" s="45"/>
      <c r="E185" s="45">
        <v>581</v>
      </c>
      <c r="F185" s="45">
        <v>1596</v>
      </c>
      <c r="G185" s="112"/>
      <c r="H185" s="112"/>
      <c r="I185" s="31">
        <f t="shared" si="5"/>
        <v>274.69879518072287</v>
      </c>
      <c r="J185" s="220" t="s">
        <v>1650</v>
      </c>
    </row>
    <row r="186" spans="1:10" ht="57.75" customHeight="1">
      <c r="A186" s="344" t="s">
        <v>1015</v>
      </c>
      <c r="B186" s="243" t="s">
        <v>1016</v>
      </c>
      <c r="C186" s="219" t="s">
        <v>1017</v>
      </c>
      <c r="D186" s="45"/>
      <c r="E186" s="45">
        <v>51519</v>
      </c>
      <c r="F186" s="45">
        <v>66458</v>
      </c>
      <c r="G186" s="112"/>
      <c r="H186" s="112"/>
      <c r="I186" s="31">
        <f t="shared" si="5"/>
        <v>128.99706904248919</v>
      </c>
      <c r="J186" s="375" t="s">
        <v>1651</v>
      </c>
    </row>
    <row r="187" spans="1:10" ht="54" customHeight="1">
      <c r="A187" s="344"/>
      <c r="B187" s="243"/>
      <c r="C187" s="219" t="s">
        <v>1018</v>
      </c>
      <c r="D187" s="45"/>
      <c r="E187" s="45">
        <v>105.3</v>
      </c>
      <c r="F187" s="45">
        <v>111.3</v>
      </c>
      <c r="G187" s="112">
        <v>111.3</v>
      </c>
      <c r="H187" s="112"/>
      <c r="I187" s="31">
        <f t="shared" si="5"/>
        <v>105.69800569800569</v>
      </c>
      <c r="J187" s="375" t="s">
        <v>1652</v>
      </c>
    </row>
    <row r="188" spans="1:10" ht="68.25" customHeight="1">
      <c r="A188" s="213" t="s">
        <v>1019</v>
      </c>
      <c r="B188" s="213" t="s">
        <v>1020</v>
      </c>
      <c r="C188" s="219" t="s">
        <v>1021</v>
      </c>
      <c r="D188" s="45"/>
      <c r="E188" s="45">
        <v>1270</v>
      </c>
      <c r="F188" s="45">
        <v>1293</v>
      </c>
      <c r="G188" s="112"/>
      <c r="H188" s="112"/>
      <c r="I188" s="31">
        <f t="shared" si="5"/>
        <v>101.81102362204723</v>
      </c>
      <c r="J188" s="375" t="s">
        <v>1653</v>
      </c>
    </row>
    <row r="189" spans="1:10" ht="27">
      <c r="A189" s="55" t="s">
        <v>1061</v>
      </c>
      <c r="B189" s="55" t="s">
        <v>1022</v>
      </c>
      <c r="C189" s="212"/>
      <c r="D189" s="218"/>
      <c r="E189" s="45"/>
      <c r="F189" s="45"/>
      <c r="G189" s="112"/>
      <c r="H189" s="112"/>
      <c r="I189" s="31"/>
      <c r="J189" s="379"/>
    </row>
    <row r="190" spans="1:10" ht="103.5" customHeight="1">
      <c r="A190" s="213" t="s">
        <v>388</v>
      </c>
      <c r="B190" s="213" t="s">
        <v>1023</v>
      </c>
      <c r="C190" s="219" t="s">
        <v>1024</v>
      </c>
      <c r="D190" s="218"/>
      <c r="E190" s="45">
        <v>877</v>
      </c>
      <c r="F190" s="45">
        <v>1296</v>
      </c>
      <c r="G190" s="112"/>
      <c r="H190" s="112"/>
      <c r="I190" s="31">
        <f>F190/E190*100</f>
        <v>147.77651083238311</v>
      </c>
      <c r="J190" s="375" t="s">
        <v>1654</v>
      </c>
    </row>
    <row r="191" spans="1:10" ht="59.25" customHeight="1">
      <c r="A191" s="55" t="s">
        <v>625</v>
      </c>
      <c r="B191" s="55" t="s">
        <v>1025</v>
      </c>
      <c r="C191" s="212"/>
      <c r="D191" s="218"/>
      <c r="E191" s="45"/>
      <c r="F191" s="45"/>
      <c r="G191" s="112"/>
      <c r="H191" s="112"/>
      <c r="I191" s="31"/>
      <c r="J191" s="380"/>
    </row>
    <row r="192" spans="1:10" ht="78" customHeight="1">
      <c r="A192" s="213" t="s">
        <v>626</v>
      </c>
      <c r="B192" s="213" t="s">
        <v>1026</v>
      </c>
      <c r="C192" s="219" t="s">
        <v>1027</v>
      </c>
      <c r="D192" s="218"/>
      <c r="E192" s="45">
        <v>0</v>
      </c>
      <c r="F192" s="45">
        <v>1</v>
      </c>
      <c r="G192" s="112"/>
      <c r="H192" s="112"/>
      <c r="I192" s="31">
        <v>100</v>
      </c>
      <c r="J192" s="381" t="s">
        <v>1800</v>
      </c>
    </row>
    <row r="193" spans="1:10" ht="99" customHeight="1">
      <c r="A193" s="213" t="s">
        <v>630</v>
      </c>
      <c r="B193" s="213" t="s">
        <v>1028</v>
      </c>
      <c r="C193" s="219" t="s">
        <v>1029</v>
      </c>
      <c r="D193" s="218"/>
      <c r="E193" s="46">
        <v>1</v>
      </c>
      <c r="F193" s="46">
        <v>1</v>
      </c>
      <c r="G193" s="112"/>
      <c r="H193" s="112"/>
      <c r="I193" s="47">
        <f>F193/E193*100</f>
        <v>100</v>
      </c>
      <c r="J193" s="379"/>
    </row>
    <row r="194" spans="1:10" ht="74.25" customHeight="1">
      <c r="A194" s="314" t="s">
        <v>633</v>
      </c>
      <c r="B194" s="314" t="s">
        <v>1030</v>
      </c>
      <c r="C194" s="219" t="s">
        <v>1031</v>
      </c>
      <c r="D194" s="218"/>
      <c r="E194" s="45">
        <v>10</v>
      </c>
      <c r="F194" s="45">
        <v>10</v>
      </c>
      <c r="G194" s="112"/>
      <c r="H194" s="112"/>
      <c r="I194" s="31">
        <f>F194/E194*100</f>
        <v>100</v>
      </c>
      <c r="J194" s="379"/>
    </row>
    <row r="195" spans="1:10" ht="74.25" customHeight="1">
      <c r="A195" s="314"/>
      <c r="B195" s="314"/>
      <c r="C195" s="219" t="s">
        <v>1656</v>
      </c>
      <c r="D195" s="218"/>
      <c r="E195" s="45">
        <v>10</v>
      </c>
      <c r="F195" s="45">
        <v>340</v>
      </c>
      <c r="G195" s="112"/>
      <c r="H195" s="112"/>
      <c r="I195" s="31">
        <v>100</v>
      </c>
      <c r="J195" s="222" t="s">
        <v>1801</v>
      </c>
    </row>
    <row r="196" spans="1:10" ht="73.5" customHeight="1">
      <c r="A196" s="55" t="s">
        <v>1032</v>
      </c>
      <c r="B196" s="55" t="s">
        <v>1033</v>
      </c>
      <c r="C196" s="212"/>
      <c r="D196" s="218"/>
      <c r="E196" s="45"/>
      <c r="F196" s="45"/>
      <c r="G196" s="112"/>
      <c r="H196" s="112"/>
      <c r="I196" s="31"/>
      <c r="J196" s="379"/>
    </row>
    <row r="197" spans="1:10" ht="57.75" customHeight="1">
      <c r="A197" s="314" t="s">
        <v>1034</v>
      </c>
      <c r="B197" s="314" t="s">
        <v>1035</v>
      </c>
      <c r="C197" s="212" t="s">
        <v>1036</v>
      </c>
      <c r="D197" s="218"/>
      <c r="E197" s="45"/>
      <c r="F197" s="45"/>
      <c r="G197" s="112"/>
      <c r="H197" s="112"/>
      <c r="I197" s="31"/>
      <c r="J197" s="382" t="s">
        <v>1802</v>
      </c>
    </row>
    <row r="198" spans="1:10">
      <c r="A198" s="314"/>
      <c r="B198" s="314"/>
      <c r="C198" s="45" t="s">
        <v>1037</v>
      </c>
      <c r="D198" s="218"/>
      <c r="E198" s="45">
        <v>15</v>
      </c>
      <c r="F198" s="45">
        <v>19</v>
      </c>
      <c r="G198" s="112"/>
      <c r="H198" s="112"/>
      <c r="I198" s="31">
        <f>F198/E198*100</f>
        <v>126.66666666666666</v>
      </c>
      <c r="J198" s="382"/>
    </row>
    <row r="199" spans="1:10">
      <c r="A199" s="314"/>
      <c r="B199" s="314"/>
      <c r="C199" s="45" t="s">
        <v>1038</v>
      </c>
      <c r="D199" s="218"/>
      <c r="E199" s="45">
        <v>5</v>
      </c>
      <c r="F199" s="45">
        <v>11</v>
      </c>
      <c r="G199" s="112"/>
      <c r="H199" s="112"/>
      <c r="I199" s="31">
        <f>F199/E199*100</f>
        <v>220.00000000000003</v>
      </c>
      <c r="J199" s="382"/>
    </row>
    <row r="200" spans="1:10">
      <c r="A200" s="314"/>
      <c r="B200" s="314"/>
      <c r="C200" s="45" t="s">
        <v>1039</v>
      </c>
      <c r="D200" s="218"/>
      <c r="E200" s="45">
        <v>1</v>
      </c>
      <c r="F200" s="45">
        <v>1</v>
      </c>
      <c r="G200" s="112"/>
      <c r="H200" s="112"/>
      <c r="I200" s="31">
        <f>F200/E200*100</f>
        <v>100</v>
      </c>
      <c r="J200" s="382"/>
    </row>
    <row r="201" spans="1:10" ht="59.25" customHeight="1">
      <c r="A201" s="218" t="s">
        <v>1042</v>
      </c>
      <c r="B201" s="218" t="s">
        <v>1043</v>
      </c>
      <c r="C201" s="219" t="s">
        <v>1044</v>
      </c>
      <c r="D201" s="218"/>
      <c r="E201" s="45">
        <v>102.9</v>
      </c>
      <c r="F201" s="45">
        <v>130</v>
      </c>
      <c r="G201" s="112"/>
      <c r="H201" s="112"/>
      <c r="I201" s="31">
        <f>F201/E201*100</f>
        <v>126.33624878522838</v>
      </c>
      <c r="J201" s="375" t="s">
        <v>1655</v>
      </c>
    </row>
    <row r="202" spans="1:10" ht="121.5">
      <c r="A202" s="55" t="s">
        <v>460</v>
      </c>
      <c r="B202" s="55" t="s">
        <v>1049</v>
      </c>
      <c r="C202" s="376"/>
      <c r="D202" s="218"/>
      <c r="E202" s="45"/>
      <c r="F202" s="45"/>
      <c r="G202" s="112"/>
      <c r="H202" s="112"/>
      <c r="I202" s="31"/>
      <c r="J202" s="375"/>
    </row>
    <row r="203" spans="1:10" ht="76.5" customHeight="1">
      <c r="A203" s="213" t="s">
        <v>462</v>
      </c>
      <c r="B203" s="213" t="s">
        <v>463</v>
      </c>
      <c r="C203" s="219" t="s">
        <v>1050</v>
      </c>
      <c r="D203" s="218"/>
      <c r="E203" s="45">
        <v>65</v>
      </c>
      <c r="F203" s="45">
        <v>65</v>
      </c>
      <c r="G203" s="112">
        <v>65</v>
      </c>
      <c r="H203" s="112"/>
      <c r="I203" s="31">
        <f>F203/E203*100</f>
        <v>100</v>
      </c>
      <c r="J203" s="375"/>
    </row>
    <row r="204" spans="1:10" ht="54">
      <c r="A204" s="55" t="s">
        <v>1051</v>
      </c>
      <c r="B204" s="55" t="s">
        <v>1052</v>
      </c>
      <c r="C204" s="60"/>
      <c r="D204" s="218"/>
      <c r="E204" s="45"/>
      <c r="F204" s="45"/>
      <c r="G204" s="112"/>
      <c r="H204" s="112"/>
      <c r="I204" s="31"/>
      <c r="J204" s="375"/>
    </row>
    <row r="205" spans="1:10" ht="39" customHeight="1">
      <c r="A205" s="314" t="s">
        <v>472</v>
      </c>
      <c r="B205" s="314" t="s">
        <v>1053</v>
      </c>
      <c r="C205" s="212" t="s">
        <v>1474</v>
      </c>
      <c r="D205" s="218"/>
      <c r="E205" s="45">
        <v>9.4589999999999996</v>
      </c>
      <c r="F205" s="45">
        <v>9.4589999999999996</v>
      </c>
      <c r="G205" s="112"/>
      <c r="H205" s="112"/>
      <c r="I205" s="31">
        <f>F205/E205*100</f>
        <v>100</v>
      </c>
      <c r="J205" s="383"/>
    </row>
    <row r="206" spans="1:10" ht="39" customHeight="1">
      <c r="A206" s="314"/>
      <c r="B206" s="314"/>
      <c r="C206" s="212" t="s">
        <v>1054</v>
      </c>
      <c r="D206" s="218"/>
      <c r="E206" s="45">
        <v>1</v>
      </c>
      <c r="F206" s="45">
        <v>1</v>
      </c>
      <c r="G206" s="112"/>
      <c r="H206" s="112"/>
      <c r="I206" s="31">
        <f>F206/E206*100</f>
        <v>100</v>
      </c>
      <c r="J206" s="379"/>
    </row>
    <row r="207" spans="1:10" ht="150" customHeight="1">
      <c r="A207" s="55" t="s">
        <v>977</v>
      </c>
      <c r="B207" s="55" t="s">
        <v>1055</v>
      </c>
      <c r="C207" s="60"/>
      <c r="D207" s="218"/>
      <c r="E207" s="45"/>
      <c r="F207" s="45"/>
      <c r="G207" s="112"/>
      <c r="H207" s="112"/>
      <c r="I207" s="31"/>
      <c r="J207" s="379"/>
    </row>
    <row r="208" spans="1:10" ht="21" customHeight="1">
      <c r="A208" s="314" t="s">
        <v>978</v>
      </c>
      <c r="B208" s="314" t="s">
        <v>1056</v>
      </c>
      <c r="C208" s="212" t="s">
        <v>1057</v>
      </c>
      <c r="D208" s="218"/>
      <c r="E208" s="45">
        <v>9</v>
      </c>
      <c r="F208" s="45">
        <v>9</v>
      </c>
      <c r="G208" s="112"/>
      <c r="H208" s="112"/>
      <c r="I208" s="31">
        <f>F208/E208*100</f>
        <v>100</v>
      </c>
      <c r="J208" s="379"/>
    </row>
    <row r="209" spans="1:36" s="386" customFormat="1" ht="21" customHeight="1">
      <c r="A209" s="314"/>
      <c r="B209" s="314"/>
      <c r="C209" s="212" t="s">
        <v>1058</v>
      </c>
      <c r="D209" s="218"/>
      <c r="E209" s="45">
        <v>67</v>
      </c>
      <c r="F209" s="45">
        <v>67</v>
      </c>
      <c r="G209" s="112"/>
      <c r="H209" s="112"/>
      <c r="I209" s="31">
        <f>F209/E209*100</f>
        <v>100</v>
      </c>
      <c r="J209" s="384"/>
      <c r="K209" s="385"/>
      <c r="L209" s="385"/>
      <c r="M209" s="385"/>
      <c r="N209" s="385"/>
      <c r="O209" s="385"/>
      <c r="P209" s="385"/>
      <c r="Q209" s="385"/>
      <c r="R209" s="385"/>
      <c r="S209" s="385"/>
      <c r="T209" s="385"/>
      <c r="U209" s="385"/>
      <c r="V209" s="385"/>
      <c r="W209" s="385"/>
      <c r="X209" s="385"/>
      <c r="Y209" s="385"/>
      <c r="Z209" s="385"/>
      <c r="AA209" s="385"/>
      <c r="AB209" s="385"/>
      <c r="AC209" s="385"/>
      <c r="AD209" s="385"/>
      <c r="AE209" s="385"/>
      <c r="AF209" s="385"/>
      <c r="AG209" s="385"/>
      <c r="AH209" s="385"/>
      <c r="AI209" s="385"/>
      <c r="AJ209" s="385"/>
    </row>
    <row r="210" spans="1:36" ht="80.25" customHeight="1">
      <c r="A210" s="53" t="s">
        <v>337</v>
      </c>
      <c r="B210" s="53" t="s">
        <v>1092</v>
      </c>
      <c r="C210" s="362"/>
      <c r="D210" s="362"/>
      <c r="E210" s="362"/>
      <c r="F210" s="362"/>
      <c r="G210" s="362"/>
      <c r="H210" s="362"/>
      <c r="I210" s="54">
        <f>AVERAGE(I211:I235)</f>
        <v>108.51405946541942</v>
      </c>
      <c r="J210" s="380"/>
    </row>
    <row r="211" spans="1:36" ht="84" customHeight="1">
      <c r="A211" s="248"/>
      <c r="B211" s="248"/>
      <c r="C211" s="212" t="s">
        <v>1063</v>
      </c>
      <c r="D211" s="212"/>
      <c r="E211" s="116">
        <v>100</v>
      </c>
      <c r="F211" s="121">
        <v>100</v>
      </c>
      <c r="G211" s="117"/>
      <c r="H211" s="117"/>
      <c r="I211" s="116">
        <f>F211/E211*100</f>
        <v>100</v>
      </c>
      <c r="J211" s="380"/>
    </row>
    <row r="212" spans="1:36" ht="83.25" customHeight="1">
      <c r="A212" s="248"/>
      <c r="B212" s="248"/>
      <c r="C212" s="212" t="s">
        <v>1064</v>
      </c>
      <c r="D212" s="212"/>
      <c r="E212" s="116">
        <v>100</v>
      </c>
      <c r="F212" s="121">
        <v>100</v>
      </c>
      <c r="G212" s="117"/>
      <c r="H212" s="117"/>
      <c r="I212" s="116">
        <f t="shared" ref="I212:I215" si="6">F212/E212*100</f>
        <v>100</v>
      </c>
      <c r="J212" s="387"/>
    </row>
    <row r="213" spans="1:36" ht="84.75" customHeight="1">
      <c r="A213" s="248"/>
      <c r="B213" s="248"/>
      <c r="C213" s="212" t="s">
        <v>1065</v>
      </c>
      <c r="D213" s="212"/>
      <c r="E213" s="116">
        <v>100</v>
      </c>
      <c r="F213" s="121">
        <v>100</v>
      </c>
      <c r="G213" s="117"/>
      <c r="H213" s="117"/>
      <c r="I213" s="116">
        <f t="shared" si="6"/>
        <v>100</v>
      </c>
      <c r="J213" s="387"/>
    </row>
    <row r="214" spans="1:36" ht="84" customHeight="1">
      <c r="A214" s="248"/>
      <c r="B214" s="248"/>
      <c r="C214" s="212" t="s">
        <v>1066</v>
      </c>
      <c r="D214" s="212"/>
      <c r="E214" s="116">
        <v>100</v>
      </c>
      <c r="F214" s="121">
        <v>100</v>
      </c>
      <c r="G214" s="117"/>
      <c r="H214" s="117"/>
      <c r="I214" s="116">
        <f>F214/E214*100</f>
        <v>100</v>
      </c>
      <c r="J214" s="380"/>
    </row>
    <row r="215" spans="1:36" ht="82.5" customHeight="1">
      <c r="A215" s="248"/>
      <c r="B215" s="248"/>
      <c r="C215" s="212" t="s">
        <v>1067</v>
      </c>
      <c r="D215" s="212"/>
      <c r="E215" s="116">
        <v>100</v>
      </c>
      <c r="F215" s="121">
        <v>100</v>
      </c>
      <c r="G215" s="117"/>
      <c r="H215" s="117"/>
      <c r="I215" s="116">
        <f t="shared" si="6"/>
        <v>100</v>
      </c>
      <c r="J215" s="379"/>
    </row>
    <row r="216" spans="1:36" ht="110.25" customHeight="1">
      <c r="A216" s="248"/>
      <c r="B216" s="248"/>
      <c r="C216" s="212" t="s">
        <v>1068</v>
      </c>
      <c r="D216" s="212"/>
      <c r="E216" s="118">
        <v>78.5</v>
      </c>
      <c r="F216" s="121">
        <v>64.2</v>
      </c>
      <c r="G216" s="117">
        <v>64.2</v>
      </c>
      <c r="H216" s="117"/>
      <c r="I216" s="116">
        <f>E216/F216*100</f>
        <v>122.27414330218068</v>
      </c>
      <c r="J216" s="218" t="s">
        <v>1755</v>
      </c>
    </row>
    <row r="217" spans="1:36" ht="75" customHeight="1">
      <c r="A217" s="248"/>
      <c r="B217" s="248"/>
      <c r="C217" s="212" t="s">
        <v>1069</v>
      </c>
      <c r="D217" s="212"/>
      <c r="E217" s="119">
        <v>0.23300000000000001</v>
      </c>
      <c r="F217" s="209">
        <v>0.23300000000000001</v>
      </c>
      <c r="G217" s="117"/>
      <c r="H217" s="117"/>
      <c r="I217" s="116">
        <f>E217/F217*100</f>
        <v>100</v>
      </c>
      <c r="J217" s="218"/>
    </row>
    <row r="218" spans="1:36" ht="68.25" customHeight="1">
      <c r="A218" s="55" t="s">
        <v>17</v>
      </c>
      <c r="B218" s="55" t="s">
        <v>1070</v>
      </c>
      <c r="C218" s="212"/>
      <c r="D218" s="212"/>
      <c r="E218" s="118"/>
      <c r="F218" s="118"/>
      <c r="G218" s="114"/>
      <c r="H218" s="114"/>
      <c r="I218" s="63"/>
      <c r="J218" s="218"/>
    </row>
    <row r="219" spans="1:36" ht="407.25" customHeight="1">
      <c r="A219" s="343" t="s">
        <v>18</v>
      </c>
      <c r="B219" s="343" t="s">
        <v>1071</v>
      </c>
      <c r="C219" s="212" t="s">
        <v>1072</v>
      </c>
      <c r="D219" s="212"/>
      <c r="E219" s="63">
        <v>54.9</v>
      </c>
      <c r="F219" s="63">
        <v>63.6</v>
      </c>
      <c r="G219" s="114">
        <v>63.6</v>
      </c>
      <c r="H219" s="114"/>
      <c r="I219" s="63">
        <f>F219/E219*100</f>
        <v>115.84699453551912</v>
      </c>
      <c r="J219" s="218" t="s">
        <v>1751</v>
      </c>
    </row>
    <row r="220" spans="1:36" ht="106.5" customHeight="1">
      <c r="A220" s="373"/>
      <c r="B220" s="373"/>
      <c r="C220" s="212" t="s">
        <v>1073</v>
      </c>
      <c r="D220" s="212"/>
      <c r="E220" s="120">
        <v>0.19900000000000001</v>
      </c>
      <c r="F220" s="120">
        <v>0.2</v>
      </c>
      <c r="G220" s="114">
        <v>0.2</v>
      </c>
      <c r="H220" s="114"/>
      <c r="I220" s="63">
        <f t="shared" ref="I220:I235" si="7">F220/E220*100</f>
        <v>100.50251256281406</v>
      </c>
      <c r="J220" s="64" t="s">
        <v>1803</v>
      </c>
    </row>
    <row r="221" spans="1:36" ht="177.75" customHeight="1">
      <c r="A221" s="373"/>
      <c r="B221" s="373"/>
      <c r="C221" s="212" t="s">
        <v>1074</v>
      </c>
      <c r="D221" s="212"/>
      <c r="E221" s="120">
        <v>1.099</v>
      </c>
      <c r="F221" s="120">
        <v>0.7</v>
      </c>
      <c r="G221" s="114">
        <v>0.7</v>
      </c>
      <c r="H221" s="114"/>
      <c r="I221" s="63">
        <f t="shared" si="7"/>
        <v>63.694267515923563</v>
      </c>
      <c r="J221" s="218" t="s">
        <v>1752</v>
      </c>
    </row>
    <row r="222" spans="1:36" ht="165" customHeight="1">
      <c r="A222" s="373"/>
      <c r="B222" s="373"/>
      <c r="C222" s="212" t="s">
        <v>1076</v>
      </c>
      <c r="D222" s="212"/>
      <c r="E222" s="120">
        <v>0.19900000000000001</v>
      </c>
      <c r="F222" s="120">
        <v>0.2</v>
      </c>
      <c r="G222" s="114">
        <v>0.2</v>
      </c>
      <c r="H222" s="114"/>
      <c r="I222" s="63">
        <f t="shared" si="7"/>
        <v>100.50251256281406</v>
      </c>
      <c r="J222" s="64" t="s">
        <v>1804</v>
      </c>
    </row>
    <row r="223" spans="1:36" ht="283.5" customHeight="1">
      <c r="A223" s="373"/>
      <c r="B223" s="373"/>
      <c r="C223" s="212" t="s">
        <v>1077</v>
      </c>
      <c r="D223" s="212"/>
      <c r="E223" s="120">
        <v>1.99</v>
      </c>
      <c r="F223" s="120">
        <v>3.2</v>
      </c>
      <c r="G223" s="114">
        <v>3.2</v>
      </c>
      <c r="H223" s="114"/>
      <c r="I223" s="63">
        <f t="shared" si="7"/>
        <v>160.80402010050253</v>
      </c>
      <c r="J223" s="218" t="s">
        <v>1753</v>
      </c>
    </row>
    <row r="224" spans="1:36" ht="135">
      <c r="A224" s="212" t="s">
        <v>23</v>
      </c>
      <c r="B224" s="212" t="s">
        <v>1078</v>
      </c>
      <c r="C224" s="212" t="s">
        <v>1079</v>
      </c>
      <c r="D224" s="212"/>
      <c r="E224" s="63">
        <v>90.3</v>
      </c>
      <c r="F224" s="121">
        <v>93.58</v>
      </c>
      <c r="G224" s="117"/>
      <c r="H224" s="122">
        <v>93.58</v>
      </c>
      <c r="I224" s="63">
        <f t="shared" si="7"/>
        <v>103.63233665559247</v>
      </c>
      <c r="J224" s="123" t="s">
        <v>1784</v>
      </c>
    </row>
    <row r="225" spans="1:36" ht="216.75" customHeight="1">
      <c r="A225" s="212" t="s">
        <v>313</v>
      </c>
      <c r="B225" s="214" t="s">
        <v>1475</v>
      </c>
      <c r="C225" s="212" t="s">
        <v>1080</v>
      </c>
      <c r="D225" s="212"/>
      <c r="E225" s="63">
        <v>100</v>
      </c>
      <c r="F225" s="121">
        <v>100</v>
      </c>
      <c r="G225" s="117"/>
      <c r="H225" s="117"/>
      <c r="I225" s="63">
        <f t="shared" si="7"/>
        <v>100</v>
      </c>
      <c r="J225" s="218"/>
    </row>
    <row r="226" spans="1:36" ht="96" customHeight="1">
      <c r="A226" s="212" t="s">
        <v>242</v>
      </c>
      <c r="B226" s="214" t="s">
        <v>1476</v>
      </c>
      <c r="C226" s="212" t="s">
        <v>1081</v>
      </c>
      <c r="D226" s="212"/>
      <c r="E226" s="63">
        <v>100</v>
      </c>
      <c r="F226" s="121">
        <v>100</v>
      </c>
      <c r="G226" s="117"/>
      <c r="H226" s="117"/>
      <c r="I226" s="63">
        <f t="shared" si="7"/>
        <v>100</v>
      </c>
      <c r="J226" s="218"/>
    </row>
    <row r="227" spans="1:36" ht="67.5">
      <c r="A227" s="55" t="s">
        <v>19</v>
      </c>
      <c r="B227" s="55" t="s">
        <v>1082</v>
      </c>
      <c r="C227" s="212"/>
      <c r="D227" s="212"/>
      <c r="E227" s="63"/>
      <c r="F227" s="62"/>
      <c r="G227" s="114"/>
      <c r="H227" s="114"/>
      <c r="I227" s="63"/>
      <c r="J227" s="218"/>
    </row>
    <row r="228" spans="1:36" ht="99.75" customHeight="1">
      <c r="A228" s="212" t="s">
        <v>20</v>
      </c>
      <c r="B228" s="212" t="s">
        <v>1083</v>
      </c>
      <c r="C228" s="212" t="s">
        <v>1084</v>
      </c>
      <c r="D228" s="212"/>
      <c r="E228" s="63" t="s">
        <v>1075</v>
      </c>
      <c r="F228" s="121">
        <v>1.1000000000000001</v>
      </c>
      <c r="G228" s="117"/>
      <c r="H228" s="117"/>
      <c r="I228" s="63">
        <f t="shared" si="7"/>
        <v>100</v>
      </c>
      <c r="J228" s="218"/>
    </row>
    <row r="229" spans="1:36" ht="87" customHeight="1">
      <c r="A229" s="212" t="s">
        <v>375</v>
      </c>
      <c r="B229" s="212" t="s">
        <v>1085</v>
      </c>
      <c r="C229" s="212" t="s">
        <v>1086</v>
      </c>
      <c r="D229" s="212"/>
      <c r="E229" s="63">
        <v>1.2</v>
      </c>
      <c r="F229" s="121">
        <v>1.2</v>
      </c>
      <c r="G229" s="117"/>
      <c r="H229" s="117"/>
      <c r="I229" s="63">
        <f t="shared" si="7"/>
        <v>100</v>
      </c>
      <c r="J229" s="218"/>
    </row>
    <row r="230" spans="1:36" ht="112.5" customHeight="1">
      <c r="A230" s="212" t="s">
        <v>547</v>
      </c>
      <c r="B230" s="212" t="s">
        <v>1087</v>
      </c>
      <c r="C230" s="212" t="s">
        <v>1088</v>
      </c>
      <c r="D230" s="212"/>
      <c r="E230" s="63">
        <v>97.4</v>
      </c>
      <c r="F230" s="121">
        <v>97.4</v>
      </c>
      <c r="G230" s="117"/>
      <c r="H230" s="117"/>
      <c r="I230" s="63">
        <f t="shared" si="7"/>
        <v>100</v>
      </c>
      <c r="J230" s="218"/>
    </row>
    <row r="231" spans="1:36" ht="121.5">
      <c r="A231" s="55" t="s">
        <v>342</v>
      </c>
      <c r="B231" s="55" t="s">
        <v>1089</v>
      </c>
      <c r="C231" s="212"/>
      <c r="D231" s="212"/>
      <c r="E231" s="63"/>
      <c r="F231" s="121"/>
      <c r="G231" s="117"/>
      <c r="H231" s="117"/>
      <c r="I231" s="63"/>
      <c r="J231" s="218"/>
    </row>
    <row r="232" spans="1:36" s="386" customFormat="1" ht="121.5" customHeight="1">
      <c r="A232" s="212" t="s">
        <v>379</v>
      </c>
      <c r="B232" s="212" t="s">
        <v>1090</v>
      </c>
      <c r="C232" s="212" t="s">
        <v>1091</v>
      </c>
      <c r="D232" s="212"/>
      <c r="E232" s="63">
        <v>100</v>
      </c>
      <c r="F232" s="121">
        <v>100</v>
      </c>
      <c r="G232" s="117"/>
      <c r="H232" s="117"/>
      <c r="I232" s="62">
        <f t="shared" ref="I232" si="8">F232/E232*100</f>
        <v>100</v>
      </c>
      <c r="J232" s="64"/>
      <c r="K232" s="385"/>
      <c r="L232" s="385"/>
      <c r="M232" s="385"/>
      <c r="N232" s="385"/>
      <c r="O232" s="385"/>
      <c r="P232" s="385"/>
      <c r="Q232" s="385"/>
      <c r="R232" s="385"/>
      <c r="S232" s="385"/>
      <c r="T232" s="385"/>
      <c r="U232" s="385"/>
      <c r="V232" s="385"/>
      <c r="W232" s="385"/>
      <c r="X232" s="385"/>
      <c r="Y232" s="385"/>
      <c r="Z232" s="385"/>
      <c r="AA232" s="385"/>
      <c r="AB232" s="385"/>
      <c r="AC232" s="385"/>
      <c r="AD232" s="385"/>
      <c r="AE232" s="385"/>
      <c r="AF232" s="385"/>
      <c r="AG232" s="385"/>
      <c r="AH232" s="385"/>
      <c r="AI232" s="385"/>
      <c r="AJ232" s="385"/>
    </row>
    <row r="233" spans="1:36" s="389" customFormat="1" ht="162">
      <c r="A233" s="58" t="s">
        <v>617</v>
      </c>
      <c r="B233" s="55" t="s">
        <v>1477</v>
      </c>
      <c r="C233" s="212"/>
      <c r="D233" s="212"/>
      <c r="E233" s="63"/>
      <c r="F233" s="62"/>
      <c r="G233" s="114"/>
      <c r="H233" s="114"/>
      <c r="I233" s="63"/>
      <c r="J233" s="218"/>
      <c r="K233" s="388"/>
      <c r="L233" s="388"/>
      <c r="M233" s="388"/>
      <c r="N233" s="388"/>
      <c r="O233" s="388"/>
      <c r="P233" s="388"/>
      <c r="Q233" s="388"/>
      <c r="R233" s="388"/>
      <c r="S233" s="388"/>
      <c r="T233" s="388"/>
      <c r="U233" s="388"/>
      <c r="V233" s="388"/>
      <c r="W233" s="388"/>
      <c r="X233" s="388"/>
      <c r="Y233" s="388"/>
      <c r="Z233" s="388"/>
      <c r="AA233" s="388"/>
      <c r="AB233" s="388"/>
      <c r="AC233" s="388"/>
      <c r="AD233" s="388"/>
      <c r="AE233" s="388"/>
      <c r="AF233" s="388"/>
      <c r="AG233" s="388"/>
      <c r="AH233" s="388"/>
      <c r="AI233" s="388"/>
      <c r="AJ233" s="388"/>
    </row>
    <row r="234" spans="1:36" s="367" customFormat="1" ht="110.25" customHeight="1">
      <c r="A234" s="214" t="s">
        <v>384</v>
      </c>
      <c r="B234" s="212" t="s">
        <v>1478</v>
      </c>
      <c r="C234" s="212" t="s">
        <v>1479</v>
      </c>
      <c r="D234" s="212"/>
      <c r="E234" s="63">
        <v>312</v>
      </c>
      <c r="F234" s="121">
        <v>660</v>
      </c>
      <c r="G234" s="117"/>
      <c r="H234" s="117"/>
      <c r="I234" s="62">
        <f t="shared" ref="I234" si="9">F234/E234*100</f>
        <v>211.53846153846155</v>
      </c>
      <c r="J234" s="123" t="s">
        <v>1659</v>
      </c>
      <c r="K234" s="366"/>
      <c r="L234" s="366"/>
      <c r="M234" s="366"/>
      <c r="N234" s="366"/>
      <c r="O234" s="366"/>
      <c r="P234" s="366"/>
      <c r="Q234" s="366"/>
      <c r="R234" s="366"/>
      <c r="S234" s="366"/>
      <c r="T234" s="366"/>
      <c r="U234" s="366"/>
      <c r="V234" s="366"/>
      <c r="W234" s="366"/>
      <c r="X234" s="366"/>
      <c r="Y234" s="366"/>
      <c r="Z234" s="366"/>
      <c r="AA234" s="366"/>
      <c r="AB234" s="366"/>
      <c r="AC234" s="366"/>
      <c r="AD234" s="366"/>
      <c r="AE234" s="366"/>
      <c r="AF234" s="366"/>
      <c r="AG234" s="366"/>
      <c r="AH234" s="366"/>
      <c r="AI234" s="366"/>
      <c r="AJ234" s="366"/>
    </row>
    <row r="235" spans="1:36" ht="74.25" customHeight="1">
      <c r="A235" s="214" t="s">
        <v>1015</v>
      </c>
      <c r="B235" s="212" t="s">
        <v>1480</v>
      </c>
      <c r="C235" s="212" t="s">
        <v>1481</v>
      </c>
      <c r="D235" s="212"/>
      <c r="E235" s="63">
        <v>4</v>
      </c>
      <c r="F235" s="121">
        <v>4</v>
      </c>
      <c r="G235" s="117"/>
      <c r="H235" s="117"/>
      <c r="I235" s="62">
        <f t="shared" si="7"/>
        <v>100</v>
      </c>
      <c r="J235" s="64"/>
    </row>
    <row r="236" spans="1:36" ht="55.5" customHeight="1">
      <c r="A236" s="53" t="s">
        <v>337</v>
      </c>
      <c r="B236" s="53" t="s">
        <v>488</v>
      </c>
      <c r="C236" s="362"/>
      <c r="D236" s="362"/>
      <c r="E236" s="362"/>
      <c r="F236" s="362"/>
      <c r="G236" s="362"/>
      <c r="H236" s="362"/>
      <c r="I236" s="54">
        <f>AVERAGE(I237:I248)</f>
        <v>104.57681249178785</v>
      </c>
      <c r="J236" s="365"/>
    </row>
    <row r="237" spans="1:36" ht="69" customHeight="1">
      <c r="A237" s="214"/>
      <c r="B237" s="215"/>
      <c r="C237" s="218" t="s">
        <v>946</v>
      </c>
      <c r="D237" s="218"/>
      <c r="E237" s="45">
        <v>55086</v>
      </c>
      <c r="F237" s="46">
        <v>115973</v>
      </c>
      <c r="G237" s="112"/>
      <c r="H237" s="112"/>
      <c r="I237" s="31">
        <f t="shared" ref="I237:I246" si="10">F237*100/E237</f>
        <v>210.53080637548561</v>
      </c>
      <c r="J237" s="347" t="s">
        <v>1660</v>
      </c>
    </row>
    <row r="238" spans="1:36" ht="148.5">
      <c r="A238" s="55" t="s">
        <v>305</v>
      </c>
      <c r="B238" s="55" t="s">
        <v>947</v>
      </c>
      <c r="C238" s="57"/>
      <c r="D238" s="218"/>
      <c r="E238" s="45"/>
      <c r="F238" s="46"/>
      <c r="G238" s="112"/>
      <c r="H238" s="112"/>
      <c r="I238" s="45"/>
      <c r="J238" s="379"/>
    </row>
    <row r="239" spans="1:36" ht="90">
      <c r="A239" s="252" t="s">
        <v>72</v>
      </c>
      <c r="B239" s="252"/>
      <c r="C239" s="218" t="s">
        <v>948</v>
      </c>
      <c r="D239" s="218"/>
      <c r="E239" s="45">
        <v>2</v>
      </c>
      <c r="F239" s="46">
        <v>0.5</v>
      </c>
      <c r="G239" s="112"/>
      <c r="H239" s="112"/>
      <c r="I239" s="31">
        <f>F239*100/E239</f>
        <v>25</v>
      </c>
      <c r="J239" s="347" t="s">
        <v>1661</v>
      </c>
    </row>
    <row r="240" spans="1:36" ht="180">
      <c r="A240" s="252"/>
      <c r="B240" s="252"/>
      <c r="C240" s="218" t="s">
        <v>949</v>
      </c>
      <c r="D240" s="218"/>
      <c r="E240" s="45">
        <v>100</v>
      </c>
      <c r="F240" s="46">
        <v>100.6</v>
      </c>
      <c r="G240" s="112">
        <v>100.6</v>
      </c>
      <c r="H240" s="112">
        <v>100.6</v>
      </c>
      <c r="I240" s="31">
        <f t="shared" si="10"/>
        <v>100.6</v>
      </c>
      <c r="J240" s="347" t="s">
        <v>1785</v>
      </c>
    </row>
    <row r="241" spans="1:36" s="367" customFormat="1" ht="45" customHeight="1">
      <c r="A241" s="252"/>
      <c r="B241" s="252"/>
      <c r="C241" s="218" t="s">
        <v>950</v>
      </c>
      <c r="D241" s="218"/>
      <c r="E241" s="45">
        <v>100</v>
      </c>
      <c r="F241" s="46">
        <v>100</v>
      </c>
      <c r="G241" s="112"/>
      <c r="H241" s="112"/>
      <c r="I241" s="31">
        <f t="shared" si="10"/>
        <v>100</v>
      </c>
      <c r="J241" s="41"/>
      <c r="K241" s="366"/>
      <c r="L241" s="366"/>
      <c r="M241" s="366"/>
      <c r="N241" s="366"/>
      <c r="O241" s="366"/>
      <c r="P241" s="366"/>
      <c r="Q241" s="366"/>
      <c r="R241" s="366"/>
      <c r="S241" s="366"/>
      <c r="T241" s="366"/>
      <c r="U241" s="366"/>
      <c r="V241" s="366"/>
      <c r="W241" s="366"/>
      <c r="X241" s="366"/>
      <c r="Y241" s="366"/>
      <c r="Z241" s="366"/>
      <c r="AA241" s="366"/>
      <c r="AB241" s="366"/>
      <c r="AC241" s="366"/>
      <c r="AD241" s="366"/>
      <c r="AE241" s="366"/>
      <c r="AF241" s="366"/>
      <c r="AG241" s="366"/>
      <c r="AH241" s="366"/>
      <c r="AI241" s="366"/>
      <c r="AJ241" s="366"/>
    </row>
    <row r="242" spans="1:36" s="367" customFormat="1" ht="58.5" customHeight="1">
      <c r="A242" s="252"/>
      <c r="B242" s="252"/>
      <c r="C242" s="218" t="s">
        <v>951</v>
      </c>
      <c r="D242" s="218"/>
      <c r="E242" s="45">
        <v>0</v>
      </c>
      <c r="F242" s="46">
        <v>0</v>
      </c>
      <c r="G242" s="112"/>
      <c r="H242" s="112"/>
      <c r="I242" s="31">
        <v>100</v>
      </c>
      <c r="J242" s="41"/>
      <c r="K242" s="366"/>
      <c r="L242" s="366"/>
      <c r="M242" s="366"/>
      <c r="N242" s="366"/>
      <c r="O242" s="366"/>
      <c r="P242" s="366"/>
      <c r="Q242" s="366"/>
      <c r="R242" s="366"/>
      <c r="S242" s="366"/>
      <c r="T242" s="366"/>
      <c r="U242" s="366"/>
      <c r="V242" s="366"/>
      <c r="W242" s="366"/>
      <c r="X242" s="366"/>
      <c r="Y242" s="366"/>
      <c r="Z242" s="366"/>
      <c r="AA242" s="366"/>
      <c r="AB242" s="366"/>
      <c r="AC242" s="366"/>
      <c r="AD242" s="366"/>
      <c r="AE242" s="366"/>
      <c r="AF242" s="366"/>
      <c r="AG242" s="366"/>
      <c r="AH242" s="366"/>
      <c r="AI242" s="366"/>
      <c r="AJ242" s="366"/>
    </row>
    <row r="243" spans="1:36" s="367" customFormat="1" ht="282.75" customHeight="1">
      <c r="A243" s="252"/>
      <c r="B243" s="252"/>
      <c r="C243" s="218" t="s">
        <v>953</v>
      </c>
      <c r="D243" s="218"/>
      <c r="E243" s="45">
        <v>90.9</v>
      </c>
      <c r="F243" s="46">
        <v>95.5</v>
      </c>
      <c r="G243" s="112">
        <v>90.9</v>
      </c>
      <c r="H243" s="112">
        <v>95.5</v>
      </c>
      <c r="I243" s="31">
        <f>F243/E243*100</f>
        <v>105.06050605060506</v>
      </c>
      <c r="J243" s="348" t="s">
        <v>1786</v>
      </c>
      <c r="K243" s="366"/>
      <c r="L243" s="366"/>
      <c r="M243" s="366"/>
      <c r="N243" s="366"/>
      <c r="O243" s="366"/>
      <c r="P243" s="366"/>
      <c r="Q243" s="366"/>
      <c r="R243" s="366"/>
      <c r="S243" s="366"/>
      <c r="T243" s="366"/>
      <c r="U243" s="366"/>
      <c r="V243" s="366"/>
      <c r="W243" s="366"/>
      <c r="X243" s="366"/>
      <c r="Y243" s="366"/>
      <c r="Z243" s="366"/>
      <c r="AA243" s="366"/>
      <c r="AB243" s="366"/>
      <c r="AC243" s="366"/>
      <c r="AD243" s="366"/>
      <c r="AE243" s="366"/>
      <c r="AF243" s="366"/>
      <c r="AG243" s="366"/>
      <c r="AH243" s="366"/>
      <c r="AI243" s="366"/>
      <c r="AJ243" s="366"/>
    </row>
    <row r="244" spans="1:36" s="367" customFormat="1" ht="49.5" customHeight="1">
      <c r="A244" s="252"/>
      <c r="B244" s="252"/>
      <c r="C244" s="218" t="s">
        <v>952</v>
      </c>
      <c r="D244" s="218"/>
      <c r="E244" s="45">
        <v>75.7</v>
      </c>
      <c r="F244" s="46">
        <v>75.7</v>
      </c>
      <c r="G244" s="112"/>
      <c r="H244" s="112"/>
      <c r="I244" s="31">
        <f t="shared" si="10"/>
        <v>100</v>
      </c>
      <c r="J244" s="41"/>
      <c r="K244" s="366"/>
      <c r="L244" s="366"/>
      <c r="M244" s="366"/>
      <c r="N244" s="366"/>
      <c r="O244" s="366"/>
      <c r="P244" s="366"/>
      <c r="Q244" s="366"/>
      <c r="R244" s="366"/>
      <c r="S244" s="366"/>
      <c r="T244" s="366"/>
      <c r="U244" s="366"/>
      <c r="V244" s="366"/>
      <c r="W244" s="366"/>
      <c r="X244" s="366"/>
      <c r="Y244" s="366"/>
      <c r="Z244" s="366"/>
      <c r="AA244" s="366"/>
      <c r="AB244" s="366"/>
      <c r="AC244" s="366"/>
      <c r="AD244" s="366"/>
      <c r="AE244" s="366"/>
      <c r="AF244" s="366"/>
      <c r="AG244" s="366"/>
      <c r="AH244" s="366"/>
      <c r="AI244" s="366"/>
      <c r="AJ244" s="366"/>
    </row>
    <row r="245" spans="1:36" s="386" customFormat="1" ht="135">
      <c r="A245" s="55" t="s">
        <v>314</v>
      </c>
      <c r="B245" s="55" t="s">
        <v>954</v>
      </c>
      <c r="C245" s="57"/>
      <c r="D245" s="218"/>
      <c r="E245" s="45"/>
      <c r="F245" s="45"/>
      <c r="G245" s="112"/>
      <c r="H245" s="112"/>
      <c r="I245" s="45"/>
      <c r="J245" s="384"/>
      <c r="K245" s="385"/>
      <c r="L245" s="385"/>
      <c r="M245" s="385"/>
      <c r="N245" s="385"/>
      <c r="O245" s="385"/>
      <c r="P245" s="385"/>
      <c r="Q245" s="385"/>
      <c r="R245" s="385"/>
      <c r="S245" s="385"/>
      <c r="T245" s="385"/>
      <c r="U245" s="385"/>
      <c r="V245" s="385"/>
      <c r="W245" s="385"/>
      <c r="X245" s="385"/>
      <c r="Y245" s="385"/>
      <c r="Z245" s="385"/>
      <c r="AA245" s="385"/>
      <c r="AB245" s="385"/>
      <c r="AC245" s="385"/>
      <c r="AD245" s="385"/>
      <c r="AE245" s="385"/>
      <c r="AF245" s="385"/>
      <c r="AG245" s="385"/>
      <c r="AH245" s="385"/>
      <c r="AI245" s="385"/>
      <c r="AJ245" s="385"/>
    </row>
    <row r="246" spans="1:36" s="388" customFormat="1" ht="138.75" customHeight="1">
      <c r="A246" s="213" t="s">
        <v>20</v>
      </c>
      <c r="B246" s="213" t="s">
        <v>509</v>
      </c>
      <c r="C246" s="349" t="s">
        <v>956</v>
      </c>
      <c r="D246" s="218"/>
      <c r="E246" s="45">
        <v>98</v>
      </c>
      <c r="F246" s="45">
        <v>97.5</v>
      </c>
      <c r="G246" s="112"/>
      <c r="H246" s="112"/>
      <c r="I246" s="31">
        <f t="shared" si="10"/>
        <v>99.489795918367349</v>
      </c>
      <c r="J246" s="41" t="s">
        <v>1769</v>
      </c>
    </row>
    <row r="247" spans="1:36" s="388" customFormat="1" ht="148.5">
      <c r="A247" s="55" t="s">
        <v>420</v>
      </c>
      <c r="B247" s="55" t="s">
        <v>955</v>
      </c>
      <c r="C247" s="57"/>
      <c r="D247" s="218"/>
      <c r="E247" s="45"/>
      <c r="F247" s="45"/>
      <c r="G247" s="112"/>
      <c r="H247" s="112"/>
      <c r="I247" s="45"/>
      <c r="J247" s="218"/>
    </row>
    <row r="248" spans="1:36" s="367" customFormat="1" ht="104.25" customHeight="1">
      <c r="A248" s="213" t="s">
        <v>379</v>
      </c>
      <c r="B248" s="213" t="s">
        <v>513</v>
      </c>
      <c r="C248" s="349" t="s">
        <v>957</v>
      </c>
      <c r="D248" s="45"/>
      <c r="E248" s="45">
        <v>98</v>
      </c>
      <c r="F248" s="45">
        <v>98.5</v>
      </c>
      <c r="G248" s="112"/>
      <c r="H248" s="112"/>
      <c r="I248" s="31">
        <f>F248/E248*100</f>
        <v>100.51020408163265</v>
      </c>
      <c r="J248" s="41" t="s">
        <v>1769</v>
      </c>
      <c r="K248" s="366"/>
      <c r="L248" s="366"/>
      <c r="M248" s="366"/>
      <c r="N248" s="366"/>
      <c r="O248" s="366"/>
      <c r="P248" s="366"/>
      <c r="Q248" s="366"/>
      <c r="R248" s="366"/>
      <c r="S248" s="366"/>
      <c r="T248" s="366"/>
      <c r="U248" s="366"/>
      <c r="V248" s="366"/>
      <c r="W248" s="366"/>
      <c r="X248" s="366"/>
      <c r="Y248" s="366"/>
      <c r="Z248" s="366"/>
      <c r="AA248" s="366"/>
      <c r="AB248" s="366"/>
      <c r="AC248" s="366"/>
      <c r="AD248" s="366"/>
      <c r="AE248" s="366"/>
      <c r="AF248" s="366"/>
      <c r="AG248" s="366"/>
      <c r="AH248" s="366"/>
      <c r="AI248" s="366"/>
      <c r="AJ248" s="366"/>
    </row>
    <row r="249" spans="1:36" s="388" customFormat="1" ht="216.75">
      <c r="A249" s="53" t="s">
        <v>337</v>
      </c>
      <c r="B249" s="53" t="s">
        <v>849</v>
      </c>
      <c r="C249" s="362"/>
      <c r="D249" s="362"/>
      <c r="E249" s="362"/>
      <c r="F249" s="362"/>
      <c r="G249" s="362"/>
      <c r="H249" s="362"/>
      <c r="I249" s="54">
        <f>AVERAGE(I250:I284)</f>
        <v>100.04714194790598</v>
      </c>
      <c r="J249" s="365"/>
    </row>
    <row r="250" spans="1:36" s="388" customFormat="1" ht="99" customHeight="1">
      <c r="A250" s="240"/>
      <c r="B250" s="240"/>
      <c r="C250" s="218" t="s">
        <v>1161</v>
      </c>
      <c r="D250" s="218"/>
      <c r="E250" s="45" t="s">
        <v>1195</v>
      </c>
      <c r="F250" s="45">
        <v>0</v>
      </c>
      <c r="G250" s="112"/>
      <c r="H250" s="112"/>
      <c r="I250" s="31">
        <v>100</v>
      </c>
      <c r="J250" s="218"/>
    </row>
    <row r="251" spans="1:36" s="388" customFormat="1" ht="63" customHeight="1">
      <c r="A251" s="240"/>
      <c r="B251" s="240"/>
      <c r="C251" s="218" t="s">
        <v>1162</v>
      </c>
      <c r="D251" s="218"/>
      <c r="E251" s="45" t="s">
        <v>1196</v>
      </c>
      <c r="F251" s="45">
        <v>13.7</v>
      </c>
      <c r="G251" s="112"/>
      <c r="H251" s="112"/>
      <c r="I251" s="31">
        <v>100</v>
      </c>
      <c r="J251" s="218"/>
    </row>
    <row r="252" spans="1:36" s="388" customFormat="1" ht="40.5">
      <c r="A252" s="55" t="s">
        <v>305</v>
      </c>
      <c r="B252" s="55" t="s">
        <v>528</v>
      </c>
      <c r="C252" s="57"/>
      <c r="D252" s="218"/>
      <c r="E252" s="45"/>
      <c r="F252" s="45"/>
      <c r="G252" s="112"/>
      <c r="H252" s="112"/>
      <c r="I252" s="45"/>
      <c r="J252" s="218"/>
    </row>
    <row r="253" spans="1:36" s="388" customFormat="1" ht="135" customHeight="1">
      <c r="A253" s="213" t="s">
        <v>18</v>
      </c>
      <c r="B253" s="213" t="s">
        <v>852</v>
      </c>
      <c r="C253" s="218" t="s">
        <v>1166</v>
      </c>
      <c r="D253" s="218"/>
      <c r="E253" s="45" t="s">
        <v>1167</v>
      </c>
      <c r="F253" s="45" t="s">
        <v>1167</v>
      </c>
      <c r="G253" s="112"/>
      <c r="H253" s="112"/>
      <c r="I253" s="31">
        <v>100</v>
      </c>
      <c r="J253" s="218"/>
    </row>
    <row r="254" spans="1:36" s="388" customFormat="1" ht="99.75" customHeight="1">
      <c r="A254" s="213" t="s">
        <v>23</v>
      </c>
      <c r="B254" s="213" t="s">
        <v>853</v>
      </c>
      <c r="C254" s="218" t="s">
        <v>1168</v>
      </c>
      <c r="D254" s="218"/>
      <c r="E254" s="45" t="s">
        <v>1169</v>
      </c>
      <c r="F254" s="45" t="s">
        <v>1169</v>
      </c>
      <c r="G254" s="112"/>
      <c r="H254" s="112"/>
      <c r="I254" s="31">
        <v>100</v>
      </c>
      <c r="J254" s="218"/>
    </row>
    <row r="255" spans="1:36" s="388" customFormat="1" ht="58.5" customHeight="1">
      <c r="A255" s="240" t="s">
        <v>313</v>
      </c>
      <c r="B255" s="240" t="s">
        <v>854</v>
      </c>
      <c r="C255" s="218" t="s">
        <v>1170</v>
      </c>
      <c r="D255" s="218"/>
      <c r="E255" s="45" t="s">
        <v>1197</v>
      </c>
      <c r="F255" s="45" t="s">
        <v>1171</v>
      </c>
      <c r="G255" s="112"/>
      <c r="H255" s="112"/>
      <c r="I255" s="31">
        <v>100</v>
      </c>
      <c r="J255" s="218"/>
    </row>
    <row r="256" spans="1:36" s="388" customFormat="1" ht="75" customHeight="1">
      <c r="A256" s="240"/>
      <c r="B256" s="240"/>
      <c r="C256" s="218" t="s">
        <v>1172</v>
      </c>
      <c r="D256" s="218"/>
      <c r="E256" s="45" t="s">
        <v>1197</v>
      </c>
      <c r="F256" s="45" t="s">
        <v>1171</v>
      </c>
      <c r="G256" s="112"/>
      <c r="H256" s="112"/>
      <c r="I256" s="31">
        <v>100</v>
      </c>
      <c r="J256" s="218"/>
    </row>
    <row r="257" spans="1:36" s="388" customFormat="1" ht="77.25" customHeight="1">
      <c r="A257" s="241"/>
      <c r="B257" s="241"/>
      <c r="C257" s="218" t="s">
        <v>1164</v>
      </c>
      <c r="D257" s="218"/>
      <c r="E257" s="45" t="s">
        <v>1198</v>
      </c>
      <c r="F257" s="45" t="s">
        <v>1165</v>
      </c>
      <c r="G257" s="112"/>
      <c r="H257" s="112"/>
      <c r="I257" s="31">
        <v>100</v>
      </c>
      <c r="J257" s="218"/>
    </row>
    <row r="258" spans="1:36" s="388" customFormat="1" ht="186" customHeight="1">
      <c r="A258" s="213" t="s">
        <v>242</v>
      </c>
      <c r="B258" s="213" t="s">
        <v>846</v>
      </c>
      <c r="C258" s="218" t="s">
        <v>1173</v>
      </c>
      <c r="D258" s="218"/>
      <c r="E258" s="45" t="s">
        <v>1199</v>
      </c>
      <c r="F258" s="45">
        <v>1E-3</v>
      </c>
      <c r="G258" s="112"/>
      <c r="H258" s="112"/>
      <c r="I258" s="31">
        <v>100</v>
      </c>
      <c r="J258" s="218"/>
    </row>
    <row r="259" spans="1:36" s="388" customFormat="1" ht="87" customHeight="1">
      <c r="A259" s="213" t="s">
        <v>531</v>
      </c>
      <c r="B259" s="213" t="s">
        <v>532</v>
      </c>
      <c r="C259" s="218" t="s">
        <v>1174</v>
      </c>
      <c r="D259" s="218"/>
      <c r="E259" s="45" t="s">
        <v>1200</v>
      </c>
      <c r="F259" s="45">
        <v>1.3</v>
      </c>
      <c r="G259" s="112"/>
      <c r="H259" s="112"/>
      <c r="I259" s="31">
        <v>100</v>
      </c>
      <c r="J259" s="218"/>
    </row>
    <row r="260" spans="1:36" s="388" customFormat="1" ht="63.75">
      <c r="A260" s="213" t="s">
        <v>855</v>
      </c>
      <c r="B260" s="213" t="s">
        <v>856</v>
      </c>
      <c r="C260" s="218" t="s">
        <v>1175</v>
      </c>
      <c r="D260" s="218"/>
      <c r="E260" s="45">
        <v>100</v>
      </c>
      <c r="F260" s="45" t="s">
        <v>1176</v>
      </c>
      <c r="G260" s="112"/>
      <c r="H260" s="112"/>
      <c r="I260" s="31">
        <f>F260/E260*100</f>
        <v>100</v>
      </c>
      <c r="J260" s="218"/>
    </row>
    <row r="261" spans="1:36" s="367" customFormat="1" ht="112.5" customHeight="1">
      <c r="A261" s="213" t="s">
        <v>857</v>
      </c>
      <c r="B261" s="213" t="s">
        <v>858</v>
      </c>
      <c r="C261" s="218" t="s">
        <v>1177</v>
      </c>
      <c r="D261" s="218"/>
      <c r="E261" s="45" t="s">
        <v>1169</v>
      </c>
      <c r="F261" s="45" t="s">
        <v>1169</v>
      </c>
      <c r="G261" s="112"/>
      <c r="H261" s="112"/>
      <c r="I261" s="31">
        <v>100</v>
      </c>
      <c r="J261" s="218"/>
      <c r="K261" s="366"/>
      <c r="L261" s="366"/>
      <c r="M261" s="366"/>
      <c r="N261" s="366"/>
      <c r="O261" s="366"/>
      <c r="P261" s="366"/>
      <c r="Q261" s="366"/>
      <c r="R261" s="366"/>
      <c r="S261" s="366"/>
      <c r="T261" s="366"/>
      <c r="U261" s="366"/>
      <c r="V261" s="366"/>
      <c r="W261" s="366"/>
      <c r="X261" s="366"/>
      <c r="Y261" s="366"/>
      <c r="Z261" s="366"/>
      <c r="AA261" s="366"/>
      <c r="AB261" s="366"/>
      <c r="AC261" s="366"/>
      <c r="AD261" s="366"/>
      <c r="AE261" s="366"/>
      <c r="AF261" s="366"/>
      <c r="AG261" s="366"/>
      <c r="AH261" s="366"/>
      <c r="AI261" s="366"/>
      <c r="AJ261" s="366"/>
    </row>
    <row r="262" spans="1:36" s="388" customFormat="1" ht="87" customHeight="1">
      <c r="A262" s="248" t="s">
        <v>859</v>
      </c>
      <c r="B262" s="248" t="s">
        <v>860</v>
      </c>
      <c r="C262" s="212" t="s">
        <v>1178</v>
      </c>
      <c r="D262" s="45"/>
      <c r="E262" s="46">
        <v>9.3699999999999992</v>
      </c>
      <c r="F262" s="45">
        <v>8.61</v>
      </c>
      <c r="G262" s="112">
        <v>8.61</v>
      </c>
      <c r="H262" s="112"/>
      <c r="I262" s="31">
        <f>F262/E262*100</f>
        <v>91.889007470651023</v>
      </c>
      <c r="J262" s="218" t="s">
        <v>1787</v>
      </c>
    </row>
    <row r="263" spans="1:36" s="388" customFormat="1" ht="83.25" customHeight="1">
      <c r="A263" s="248"/>
      <c r="B263" s="248"/>
      <c r="C263" s="218" t="s">
        <v>1179</v>
      </c>
      <c r="D263" s="45"/>
      <c r="E263" s="45">
        <v>65.400000000000006</v>
      </c>
      <c r="F263" s="45">
        <v>62.5</v>
      </c>
      <c r="G263" s="112">
        <v>62.5</v>
      </c>
      <c r="H263" s="112"/>
      <c r="I263" s="31">
        <f>F263/E263*100</f>
        <v>95.565749235474001</v>
      </c>
      <c r="J263" s="218" t="s">
        <v>1787</v>
      </c>
    </row>
    <row r="264" spans="1:36" s="388" customFormat="1" ht="84.75" customHeight="1">
      <c r="A264" s="248"/>
      <c r="B264" s="248"/>
      <c r="C264" s="218" t="s">
        <v>1180</v>
      </c>
      <c r="D264" s="45"/>
      <c r="E264" s="45">
        <v>93.7</v>
      </c>
      <c r="F264" s="45">
        <v>86.1</v>
      </c>
      <c r="G264" s="112">
        <v>86.1</v>
      </c>
      <c r="H264" s="112">
        <v>86.1</v>
      </c>
      <c r="I264" s="31">
        <f>F264/E264*100</f>
        <v>91.889007470651009</v>
      </c>
      <c r="J264" s="218" t="s">
        <v>1787</v>
      </c>
    </row>
    <row r="265" spans="1:36" s="388" customFormat="1" ht="229.5">
      <c r="A265" s="55" t="s">
        <v>314</v>
      </c>
      <c r="B265" s="55" t="s">
        <v>861</v>
      </c>
      <c r="C265" s="57"/>
      <c r="D265" s="218"/>
      <c r="E265" s="45"/>
      <c r="F265" s="45"/>
      <c r="G265" s="112"/>
      <c r="H265" s="112"/>
      <c r="I265" s="45"/>
      <c r="J265" s="218"/>
    </row>
    <row r="266" spans="1:36" s="388" customFormat="1" ht="132" customHeight="1">
      <c r="A266" s="213" t="s">
        <v>20</v>
      </c>
      <c r="B266" s="213" t="s">
        <v>862</v>
      </c>
      <c r="C266" s="218" t="s">
        <v>1181</v>
      </c>
      <c r="D266" s="218"/>
      <c r="E266" s="43" t="s">
        <v>1167</v>
      </c>
      <c r="F266" s="43" t="s">
        <v>1167</v>
      </c>
      <c r="G266" s="115"/>
      <c r="H266" s="115"/>
      <c r="I266" s="31">
        <v>100</v>
      </c>
      <c r="J266" s="217"/>
    </row>
    <row r="267" spans="1:36" s="388" customFormat="1" ht="61.5" customHeight="1">
      <c r="A267" s="314" t="s">
        <v>375</v>
      </c>
      <c r="B267" s="314" t="s">
        <v>540</v>
      </c>
      <c r="C267" s="218" t="s">
        <v>1163</v>
      </c>
      <c r="D267" s="45"/>
      <c r="E267" s="45" t="s">
        <v>1182</v>
      </c>
      <c r="F267" s="45">
        <v>2</v>
      </c>
      <c r="G267" s="112"/>
      <c r="H267" s="112"/>
      <c r="I267" s="31">
        <v>100</v>
      </c>
      <c r="J267" s="218"/>
    </row>
    <row r="268" spans="1:36" s="388" customFormat="1" ht="114.75" customHeight="1">
      <c r="A268" s="314"/>
      <c r="B268" s="314"/>
      <c r="C268" s="218" t="s">
        <v>1183</v>
      </c>
      <c r="D268" s="45"/>
      <c r="E268" s="45">
        <v>100</v>
      </c>
      <c r="F268" s="45">
        <v>100</v>
      </c>
      <c r="G268" s="112"/>
      <c r="H268" s="112"/>
      <c r="I268" s="31">
        <f>F268/E268*100</f>
        <v>100</v>
      </c>
      <c r="J268" s="218"/>
    </row>
    <row r="269" spans="1:36" s="388" customFormat="1" ht="100.5" customHeight="1">
      <c r="A269" s="240" t="s">
        <v>547</v>
      </c>
      <c r="B269" s="242" t="s">
        <v>548</v>
      </c>
      <c r="C269" s="218" t="s">
        <v>1204</v>
      </c>
      <c r="D269" s="45"/>
      <c r="E269" s="45">
        <v>100</v>
      </c>
      <c r="F269" s="45">
        <v>100</v>
      </c>
      <c r="G269" s="112"/>
      <c r="H269" s="112"/>
      <c r="I269" s="31">
        <f>F269/E269*100</f>
        <v>100</v>
      </c>
      <c r="J269" s="218"/>
    </row>
    <row r="270" spans="1:36" s="367" customFormat="1" ht="109.5" customHeight="1">
      <c r="A270" s="241"/>
      <c r="B270" s="242"/>
      <c r="C270" s="218" t="s">
        <v>1201</v>
      </c>
      <c r="D270" s="45"/>
      <c r="E270" s="45">
        <v>100</v>
      </c>
      <c r="F270" s="45">
        <v>100</v>
      </c>
      <c r="G270" s="112"/>
      <c r="H270" s="112"/>
      <c r="I270" s="31">
        <f>F270/E270*100</f>
        <v>100</v>
      </c>
      <c r="J270" s="218"/>
      <c r="K270" s="366"/>
      <c r="L270" s="366"/>
      <c r="M270" s="366"/>
      <c r="N270" s="366"/>
      <c r="O270" s="366"/>
      <c r="P270" s="366"/>
      <c r="Q270" s="366"/>
      <c r="R270" s="366"/>
      <c r="S270" s="366"/>
      <c r="T270" s="366"/>
      <c r="U270" s="366"/>
      <c r="V270" s="366"/>
      <c r="W270" s="366"/>
      <c r="X270" s="366"/>
      <c r="Y270" s="366"/>
      <c r="Z270" s="366"/>
      <c r="AA270" s="366"/>
      <c r="AB270" s="366"/>
      <c r="AC270" s="366"/>
      <c r="AD270" s="366"/>
      <c r="AE270" s="366"/>
      <c r="AF270" s="366"/>
      <c r="AG270" s="366"/>
      <c r="AH270" s="366"/>
      <c r="AI270" s="366"/>
      <c r="AJ270" s="366"/>
    </row>
    <row r="271" spans="1:36" s="367" customFormat="1" ht="135.75" customHeight="1">
      <c r="A271" s="241"/>
      <c r="B271" s="242"/>
      <c r="C271" s="218" t="s">
        <v>1202</v>
      </c>
      <c r="D271" s="45"/>
      <c r="E271" s="45">
        <v>100</v>
      </c>
      <c r="F271" s="45">
        <v>100</v>
      </c>
      <c r="G271" s="112"/>
      <c r="H271" s="112"/>
      <c r="I271" s="31">
        <f>F271/E271*100</f>
        <v>100</v>
      </c>
      <c r="J271" s="218"/>
      <c r="K271" s="366"/>
      <c r="L271" s="366"/>
      <c r="M271" s="366"/>
      <c r="N271" s="366"/>
      <c r="O271" s="366"/>
      <c r="P271" s="366"/>
      <c r="Q271" s="366"/>
      <c r="R271" s="366"/>
      <c r="S271" s="366"/>
      <c r="T271" s="366"/>
      <c r="U271" s="366"/>
      <c r="V271" s="366"/>
      <c r="W271" s="366"/>
      <c r="X271" s="366"/>
      <c r="Y271" s="366"/>
      <c r="Z271" s="366"/>
      <c r="AA271" s="366"/>
      <c r="AB271" s="366"/>
      <c r="AC271" s="366"/>
      <c r="AD271" s="366"/>
      <c r="AE271" s="366"/>
      <c r="AF271" s="366"/>
      <c r="AG271" s="366"/>
      <c r="AH271" s="366"/>
      <c r="AI271" s="366"/>
      <c r="AJ271" s="366"/>
    </row>
    <row r="272" spans="1:36" s="367" customFormat="1" ht="97.5" customHeight="1">
      <c r="A272" s="241"/>
      <c r="B272" s="242"/>
      <c r="C272" s="218" t="s">
        <v>1203</v>
      </c>
      <c r="D272" s="45"/>
      <c r="E272" s="45">
        <v>100</v>
      </c>
      <c r="F272" s="45">
        <v>100</v>
      </c>
      <c r="G272" s="112"/>
      <c r="H272" s="112"/>
      <c r="I272" s="31">
        <f>F272/E272*100</f>
        <v>100</v>
      </c>
      <c r="J272" s="218"/>
      <c r="K272" s="366"/>
      <c r="L272" s="366"/>
      <c r="M272" s="366"/>
      <c r="N272" s="366"/>
      <c r="O272" s="366"/>
      <c r="P272" s="366"/>
      <c r="Q272" s="366"/>
      <c r="R272" s="366"/>
      <c r="S272" s="366"/>
      <c r="T272" s="366"/>
      <c r="U272" s="366"/>
      <c r="V272" s="366"/>
      <c r="W272" s="366"/>
      <c r="X272" s="366"/>
      <c r="Y272" s="366"/>
      <c r="Z272" s="366"/>
      <c r="AA272" s="366"/>
      <c r="AB272" s="366"/>
      <c r="AC272" s="366"/>
      <c r="AD272" s="366"/>
      <c r="AE272" s="366"/>
      <c r="AF272" s="366"/>
      <c r="AG272" s="366"/>
      <c r="AH272" s="366"/>
      <c r="AI272" s="366"/>
      <c r="AJ272" s="366"/>
    </row>
    <row r="273" spans="1:36" s="367" customFormat="1" ht="175.5" customHeight="1">
      <c r="A273" s="213" t="s">
        <v>664</v>
      </c>
      <c r="B273" s="213" t="s">
        <v>1184</v>
      </c>
      <c r="C273" s="218" t="s">
        <v>1185</v>
      </c>
      <c r="D273" s="218"/>
      <c r="E273" s="45" t="s">
        <v>1205</v>
      </c>
      <c r="F273" s="45">
        <v>1</v>
      </c>
      <c r="G273" s="112"/>
      <c r="H273" s="112"/>
      <c r="I273" s="31">
        <v>100</v>
      </c>
      <c r="J273" s="217"/>
      <c r="K273" s="366"/>
      <c r="L273" s="366"/>
      <c r="M273" s="366"/>
      <c r="N273" s="366"/>
      <c r="O273" s="366"/>
      <c r="P273" s="366"/>
      <c r="Q273" s="366"/>
      <c r="R273" s="366"/>
      <c r="S273" s="366"/>
      <c r="T273" s="366"/>
      <c r="U273" s="366"/>
      <c r="V273" s="366"/>
      <c r="W273" s="366"/>
      <c r="X273" s="366"/>
      <c r="Y273" s="366"/>
      <c r="Z273" s="366"/>
      <c r="AA273" s="366"/>
      <c r="AB273" s="366"/>
      <c r="AC273" s="366"/>
      <c r="AD273" s="366"/>
      <c r="AE273" s="366"/>
      <c r="AF273" s="366"/>
      <c r="AG273" s="366"/>
      <c r="AH273" s="366"/>
      <c r="AI273" s="366"/>
      <c r="AJ273" s="366"/>
    </row>
    <row r="274" spans="1:36" s="367" customFormat="1" ht="72" customHeight="1">
      <c r="A274" s="243" t="s">
        <v>863</v>
      </c>
      <c r="B274" s="244" t="s">
        <v>864</v>
      </c>
      <c r="C274" s="218" t="s">
        <v>1186</v>
      </c>
      <c r="D274" s="45"/>
      <c r="E274" s="45">
        <v>0</v>
      </c>
      <c r="F274" s="45">
        <v>0</v>
      </c>
      <c r="G274" s="112"/>
      <c r="H274" s="112"/>
      <c r="I274" s="31">
        <v>100</v>
      </c>
      <c r="J274" s="218"/>
      <c r="K274" s="366"/>
      <c r="L274" s="366"/>
      <c r="M274" s="366"/>
      <c r="N274" s="366"/>
      <c r="O274" s="366"/>
      <c r="P274" s="366"/>
      <c r="Q274" s="366"/>
      <c r="R274" s="366"/>
      <c r="S274" s="366"/>
      <c r="T274" s="366"/>
      <c r="U274" s="366"/>
      <c r="V274" s="366"/>
      <c r="W274" s="366"/>
      <c r="X274" s="366"/>
      <c r="Y274" s="366"/>
      <c r="Z274" s="366"/>
      <c r="AA274" s="366"/>
      <c r="AB274" s="366"/>
      <c r="AC274" s="366"/>
      <c r="AD274" s="366"/>
      <c r="AE274" s="366"/>
      <c r="AF274" s="366"/>
      <c r="AG274" s="366"/>
      <c r="AH274" s="366"/>
      <c r="AI274" s="366"/>
      <c r="AJ274" s="366"/>
    </row>
    <row r="275" spans="1:36" s="388" customFormat="1" ht="178.5" customHeight="1">
      <c r="A275" s="243"/>
      <c r="B275" s="244"/>
      <c r="C275" s="218" t="s">
        <v>1187</v>
      </c>
      <c r="D275" s="45"/>
      <c r="E275" s="45">
        <v>1523.5</v>
      </c>
      <c r="F275" s="45">
        <v>1450.5</v>
      </c>
      <c r="G275" s="112">
        <v>1450.5</v>
      </c>
      <c r="H275" s="112"/>
      <c r="I275" s="31">
        <f>E275/F275*100</f>
        <v>105.0327473285074</v>
      </c>
      <c r="J275" s="218" t="s">
        <v>1789</v>
      </c>
    </row>
    <row r="276" spans="1:36" s="388" customFormat="1" ht="160.5" customHeight="1">
      <c r="A276" s="243"/>
      <c r="B276" s="244"/>
      <c r="C276" s="218" t="s">
        <v>1188</v>
      </c>
      <c r="D276" s="45"/>
      <c r="E276" s="45">
        <v>2.2999999999999998</v>
      </c>
      <c r="F276" s="45">
        <v>2.36</v>
      </c>
      <c r="G276" s="112">
        <v>2.36</v>
      </c>
      <c r="H276" s="112">
        <v>2.36</v>
      </c>
      <c r="I276" s="31">
        <f>E276/F276*100</f>
        <v>97.457627118644069</v>
      </c>
      <c r="J276" s="218" t="s">
        <v>1788</v>
      </c>
    </row>
    <row r="277" spans="1:36" s="367" customFormat="1" ht="177.75" customHeight="1">
      <c r="A277" s="243"/>
      <c r="B277" s="244"/>
      <c r="C277" s="218" t="s">
        <v>1189</v>
      </c>
      <c r="D277" s="45"/>
      <c r="E277" s="45">
        <v>100</v>
      </c>
      <c r="F277" s="45">
        <v>82.9</v>
      </c>
      <c r="G277" s="112">
        <v>83</v>
      </c>
      <c r="H277" s="112">
        <v>82.9</v>
      </c>
      <c r="I277" s="31">
        <f>E277/F277*100</f>
        <v>120.62726176115801</v>
      </c>
      <c r="J277" s="218" t="s">
        <v>1789</v>
      </c>
      <c r="K277" s="366"/>
      <c r="L277" s="366"/>
      <c r="M277" s="366"/>
      <c r="N277" s="366"/>
      <c r="O277" s="366"/>
      <c r="P277" s="366"/>
      <c r="Q277" s="366"/>
      <c r="R277" s="366"/>
      <c r="S277" s="366"/>
      <c r="T277" s="366"/>
      <c r="U277" s="366"/>
      <c r="V277" s="366"/>
      <c r="W277" s="366"/>
      <c r="X277" s="366"/>
      <c r="Y277" s="366"/>
      <c r="Z277" s="366"/>
      <c r="AA277" s="366"/>
      <c r="AB277" s="366"/>
      <c r="AC277" s="366"/>
      <c r="AD277" s="366"/>
      <c r="AE277" s="366"/>
      <c r="AF277" s="366"/>
      <c r="AG277" s="366"/>
      <c r="AH277" s="366"/>
      <c r="AI277" s="366"/>
      <c r="AJ277" s="366"/>
    </row>
    <row r="278" spans="1:36" s="388" customFormat="1" ht="299.25" customHeight="1">
      <c r="A278" s="243"/>
      <c r="B278" s="244"/>
      <c r="C278" s="218" t="s">
        <v>1190</v>
      </c>
      <c r="D278" s="45"/>
      <c r="E278" s="45">
        <v>0</v>
      </c>
      <c r="F278" s="45">
        <v>1</v>
      </c>
      <c r="G278" s="112"/>
      <c r="H278" s="112">
        <v>0</v>
      </c>
      <c r="I278" s="31">
        <v>99</v>
      </c>
      <c r="J278" s="218" t="s">
        <v>1790</v>
      </c>
    </row>
    <row r="279" spans="1:36" s="367" customFormat="1" ht="135.75" customHeight="1">
      <c r="A279" s="213" t="s">
        <v>865</v>
      </c>
      <c r="B279" s="213" t="s">
        <v>559</v>
      </c>
      <c r="C279" s="218" t="s">
        <v>1191</v>
      </c>
      <c r="D279" s="218"/>
      <c r="E279" s="45">
        <v>100</v>
      </c>
      <c r="F279" s="45">
        <v>100</v>
      </c>
      <c r="G279" s="112"/>
      <c r="H279" s="112"/>
      <c r="I279" s="31">
        <v>100</v>
      </c>
      <c r="J279" s="218"/>
      <c r="K279" s="366"/>
      <c r="L279" s="366"/>
      <c r="M279" s="366"/>
      <c r="N279" s="366"/>
      <c r="O279" s="366"/>
      <c r="P279" s="366"/>
      <c r="Q279" s="366"/>
      <c r="R279" s="366"/>
      <c r="S279" s="366"/>
      <c r="T279" s="366"/>
      <c r="U279" s="366"/>
      <c r="V279" s="366"/>
      <c r="W279" s="366"/>
      <c r="X279" s="366"/>
      <c r="Y279" s="366"/>
      <c r="Z279" s="366"/>
      <c r="AA279" s="366"/>
      <c r="AB279" s="366"/>
      <c r="AC279" s="366"/>
      <c r="AD279" s="366"/>
      <c r="AE279" s="366"/>
      <c r="AF279" s="366"/>
      <c r="AG279" s="366"/>
      <c r="AH279" s="366"/>
      <c r="AI279" s="366"/>
      <c r="AJ279" s="366"/>
    </row>
    <row r="280" spans="1:36" s="388" customFormat="1" ht="90" customHeight="1">
      <c r="A280" s="213" t="s">
        <v>866</v>
      </c>
      <c r="B280" s="213" t="s">
        <v>566</v>
      </c>
      <c r="C280" s="218" t="s">
        <v>1192</v>
      </c>
      <c r="D280" s="218"/>
      <c r="E280" s="45">
        <v>100</v>
      </c>
      <c r="F280" s="45">
        <v>100</v>
      </c>
      <c r="G280" s="112"/>
      <c r="H280" s="112"/>
      <c r="I280" s="31">
        <v>100</v>
      </c>
      <c r="J280" s="218"/>
    </row>
    <row r="281" spans="1:36" s="390" customFormat="1" ht="140.25" customHeight="1">
      <c r="A281" s="55" t="s">
        <v>420</v>
      </c>
      <c r="B281" s="55" t="s">
        <v>571</v>
      </c>
      <c r="C281" s="57"/>
      <c r="D281" s="218"/>
      <c r="E281" s="45"/>
      <c r="F281" s="45"/>
      <c r="G281" s="112"/>
      <c r="H281" s="112"/>
      <c r="I281" s="45"/>
      <c r="J281" s="218"/>
      <c r="K281" s="353"/>
      <c r="L281" s="353"/>
      <c r="M281" s="353"/>
      <c r="N281" s="353"/>
      <c r="O281" s="353"/>
      <c r="P281" s="353"/>
      <c r="Q281" s="353"/>
      <c r="R281" s="353"/>
      <c r="S281" s="353"/>
      <c r="T281" s="353"/>
      <c r="U281" s="353"/>
      <c r="V281" s="353"/>
      <c r="W281" s="353"/>
      <c r="X281" s="353"/>
      <c r="Y281" s="353"/>
      <c r="Z281" s="353"/>
      <c r="AA281" s="353"/>
      <c r="AB281" s="353"/>
      <c r="AC281" s="353"/>
      <c r="AD281" s="353"/>
      <c r="AE281" s="353"/>
      <c r="AF281" s="353"/>
      <c r="AG281" s="353"/>
      <c r="AH281" s="353"/>
      <c r="AI281" s="353"/>
      <c r="AJ281" s="353"/>
    </row>
    <row r="282" spans="1:36" s="353" customFormat="1" ht="268.5" customHeight="1">
      <c r="A282" s="213" t="s">
        <v>379</v>
      </c>
      <c r="B282" s="213" t="s">
        <v>867</v>
      </c>
      <c r="C282" s="218" t="s">
        <v>1193</v>
      </c>
      <c r="D282" s="218"/>
      <c r="E282" s="45" t="s">
        <v>1176</v>
      </c>
      <c r="F282" s="45" t="s">
        <v>1176</v>
      </c>
      <c r="G282" s="112"/>
      <c r="H282" s="112"/>
      <c r="I282" s="31">
        <v>100</v>
      </c>
      <c r="J282" s="218"/>
    </row>
    <row r="283" spans="1:36" s="353" customFormat="1" ht="62.25" customHeight="1">
      <c r="A283" s="55" t="s">
        <v>423</v>
      </c>
      <c r="B283" s="55" t="s">
        <v>868</v>
      </c>
      <c r="C283" s="57"/>
      <c r="D283" s="218"/>
      <c r="E283" s="45"/>
      <c r="F283" s="45"/>
      <c r="G283" s="112"/>
      <c r="H283" s="112"/>
      <c r="I283" s="45"/>
      <c r="J283" s="218"/>
    </row>
    <row r="284" spans="1:36" s="353" customFormat="1" ht="126.75" customHeight="1">
      <c r="A284" s="217" t="s">
        <v>384</v>
      </c>
      <c r="B284" s="217" t="s">
        <v>869</v>
      </c>
      <c r="C284" s="217" t="s">
        <v>1194</v>
      </c>
      <c r="D284" s="218"/>
      <c r="E284" s="45" t="s">
        <v>1206</v>
      </c>
      <c r="F284" s="45">
        <v>99.7</v>
      </c>
      <c r="G284" s="112"/>
      <c r="H284" s="112"/>
      <c r="I284" s="31">
        <v>100</v>
      </c>
      <c r="J284" s="41"/>
    </row>
    <row r="285" spans="1:36" s="353" customFormat="1" ht="125.25" customHeight="1">
      <c r="A285" s="53" t="s">
        <v>24</v>
      </c>
      <c r="B285" s="53" t="s">
        <v>875</v>
      </c>
      <c r="C285" s="362"/>
      <c r="D285" s="362"/>
      <c r="E285" s="362"/>
      <c r="F285" s="362"/>
      <c r="G285" s="362"/>
      <c r="H285" s="362"/>
      <c r="I285" s="54">
        <f>AVERAGE(I286:I317)</f>
        <v>106.19324845367102</v>
      </c>
      <c r="J285" s="365"/>
    </row>
    <row r="286" spans="1:36" s="353" customFormat="1" ht="71.25" customHeight="1">
      <c r="A286" s="243"/>
      <c r="B286" s="244"/>
      <c r="C286" s="218" t="s">
        <v>890</v>
      </c>
      <c r="D286" s="218" t="s">
        <v>1473</v>
      </c>
      <c r="E286" s="45">
        <v>2800</v>
      </c>
      <c r="F286" s="45">
        <v>5685</v>
      </c>
      <c r="G286" s="112"/>
      <c r="H286" s="112"/>
      <c r="I286" s="31">
        <f>F286*100/E286</f>
        <v>203.03571428571428</v>
      </c>
      <c r="J286" s="210" t="s">
        <v>1662</v>
      </c>
    </row>
    <row r="287" spans="1:36" s="353" customFormat="1" ht="195">
      <c r="A287" s="243"/>
      <c r="B287" s="244"/>
      <c r="C287" s="64" t="s">
        <v>891</v>
      </c>
      <c r="D287" s="64" t="s">
        <v>1460</v>
      </c>
      <c r="E287" s="46">
        <v>0</v>
      </c>
      <c r="F287" s="46">
        <v>2.9</v>
      </c>
      <c r="G287" s="112"/>
      <c r="H287" s="112"/>
      <c r="I287" s="47">
        <v>0</v>
      </c>
      <c r="J287" s="125" t="s">
        <v>1807</v>
      </c>
    </row>
    <row r="288" spans="1:36" s="353" customFormat="1" ht="45" customHeight="1">
      <c r="A288" s="243"/>
      <c r="B288" s="244"/>
      <c r="C288" s="64" t="s">
        <v>892</v>
      </c>
      <c r="D288" s="64" t="s">
        <v>1460</v>
      </c>
      <c r="E288" s="46">
        <v>100</v>
      </c>
      <c r="F288" s="46">
        <v>100</v>
      </c>
      <c r="G288" s="112"/>
      <c r="H288" s="112"/>
      <c r="I288" s="47">
        <f t="shared" ref="I288:I315" si="11">F288*100/E288</f>
        <v>100</v>
      </c>
      <c r="J288" s="210"/>
    </row>
    <row r="289" spans="1:10" s="353" customFormat="1" ht="66" customHeight="1">
      <c r="A289" s="243"/>
      <c r="B289" s="244"/>
      <c r="C289" s="64" t="s">
        <v>893</v>
      </c>
      <c r="D289" s="64" t="s">
        <v>1463</v>
      </c>
      <c r="E289" s="46">
        <v>16</v>
      </c>
      <c r="F289" s="46">
        <v>33</v>
      </c>
      <c r="G289" s="112"/>
      <c r="H289" s="112"/>
      <c r="I289" s="47">
        <f t="shared" si="11"/>
        <v>206.25</v>
      </c>
      <c r="J289" s="210" t="s">
        <v>1791</v>
      </c>
    </row>
    <row r="290" spans="1:10" s="353" customFormat="1" ht="40.5" customHeight="1">
      <c r="A290" s="243"/>
      <c r="B290" s="244"/>
      <c r="C290" s="64" t="s">
        <v>894</v>
      </c>
      <c r="D290" s="64" t="s">
        <v>1460</v>
      </c>
      <c r="E290" s="46">
        <v>95</v>
      </c>
      <c r="F290" s="46">
        <v>96</v>
      </c>
      <c r="G290" s="112"/>
      <c r="H290" s="112"/>
      <c r="I290" s="47">
        <f t="shared" si="11"/>
        <v>101.05263157894737</v>
      </c>
      <c r="J290" s="210" t="s">
        <v>1769</v>
      </c>
    </row>
    <row r="291" spans="1:10" s="353" customFormat="1" ht="121.5">
      <c r="A291" s="391" t="s">
        <v>17</v>
      </c>
      <c r="B291" s="391" t="s">
        <v>895</v>
      </c>
      <c r="C291" s="64" t="s">
        <v>896</v>
      </c>
      <c r="D291" s="64" t="s">
        <v>1463</v>
      </c>
      <c r="E291" s="392">
        <v>95</v>
      </c>
      <c r="F291" s="46">
        <v>95</v>
      </c>
      <c r="G291" s="214"/>
      <c r="H291" s="214"/>
      <c r="I291" s="393">
        <f t="shared" si="11"/>
        <v>100</v>
      </c>
      <c r="J291" s="210"/>
    </row>
    <row r="292" spans="1:10" s="353" customFormat="1" ht="81">
      <c r="A292" s="391" t="s">
        <v>19</v>
      </c>
      <c r="B292" s="391" t="s">
        <v>897</v>
      </c>
      <c r="C292" s="214"/>
      <c r="D292" s="214"/>
      <c r="E292" s="46"/>
      <c r="F292" s="46"/>
      <c r="G292" s="112"/>
      <c r="H292" s="112"/>
      <c r="I292" s="46"/>
      <c r="J292" s="210"/>
    </row>
    <row r="293" spans="1:10" s="353" customFormat="1" ht="111" customHeight="1">
      <c r="A293" s="214" t="s">
        <v>20</v>
      </c>
      <c r="B293" s="214" t="s">
        <v>898</v>
      </c>
      <c r="C293" s="64" t="s">
        <v>899</v>
      </c>
      <c r="D293" s="392" t="s">
        <v>1473</v>
      </c>
      <c r="E293" s="392">
        <v>0</v>
      </c>
      <c r="F293" s="46">
        <v>0</v>
      </c>
      <c r="G293" s="112"/>
      <c r="H293" s="112"/>
      <c r="I293" s="393">
        <v>100</v>
      </c>
      <c r="J293" s="210"/>
    </row>
    <row r="294" spans="1:10" s="353" customFormat="1" ht="409.5">
      <c r="A294" s="214" t="s">
        <v>375</v>
      </c>
      <c r="B294" s="214" t="s">
        <v>606</v>
      </c>
      <c r="C294" s="64" t="s">
        <v>900</v>
      </c>
      <c r="D294" s="64" t="s">
        <v>1460</v>
      </c>
      <c r="E294" s="392">
        <v>100</v>
      </c>
      <c r="F294" s="46">
        <v>99.5</v>
      </c>
      <c r="G294" s="112"/>
      <c r="H294" s="112">
        <v>99.5</v>
      </c>
      <c r="I294" s="393">
        <f t="shared" si="11"/>
        <v>99.5</v>
      </c>
      <c r="J294" s="210" t="s">
        <v>1792</v>
      </c>
    </row>
    <row r="295" spans="1:10" s="353" customFormat="1" ht="105">
      <c r="A295" s="64" t="s">
        <v>547</v>
      </c>
      <c r="B295" s="214" t="s">
        <v>901</v>
      </c>
      <c r="C295" s="214" t="s">
        <v>902</v>
      </c>
      <c r="D295" s="64" t="s">
        <v>1460</v>
      </c>
      <c r="E295" s="392">
        <v>75</v>
      </c>
      <c r="F295" s="46">
        <v>99</v>
      </c>
      <c r="G295" s="112"/>
      <c r="H295" s="112"/>
      <c r="I295" s="393">
        <f t="shared" si="11"/>
        <v>132</v>
      </c>
      <c r="J295" s="210" t="s">
        <v>1663</v>
      </c>
    </row>
    <row r="296" spans="1:10" s="353" customFormat="1" ht="38.25">
      <c r="A296" s="344" t="s">
        <v>342</v>
      </c>
      <c r="B296" s="243" t="s">
        <v>613</v>
      </c>
      <c r="C296" s="214" t="s">
        <v>903</v>
      </c>
      <c r="D296" s="392" t="s">
        <v>1473</v>
      </c>
      <c r="E296" s="392">
        <v>2.5</v>
      </c>
      <c r="F296" s="46">
        <v>2.5</v>
      </c>
      <c r="G296" s="112"/>
      <c r="H296" s="112"/>
      <c r="I296" s="393">
        <f t="shared" si="11"/>
        <v>100</v>
      </c>
      <c r="J296" s="210"/>
    </row>
    <row r="297" spans="1:10" s="353" customFormat="1" ht="142.5" customHeight="1">
      <c r="A297" s="344"/>
      <c r="B297" s="243"/>
      <c r="C297" s="64" t="s">
        <v>904</v>
      </c>
      <c r="D297" s="64" t="s">
        <v>1460</v>
      </c>
      <c r="E297" s="392">
        <v>9</v>
      </c>
      <c r="F297" s="46">
        <v>3.7</v>
      </c>
      <c r="G297" s="112"/>
      <c r="H297" s="112"/>
      <c r="I297" s="393">
        <f t="shared" si="11"/>
        <v>41.111111111111114</v>
      </c>
      <c r="J297" s="210" t="s">
        <v>1793</v>
      </c>
    </row>
    <row r="298" spans="1:10" s="353" customFormat="1" ht="167.25" customHeight="1">
      <c r="A298" s="214" t="s">
        <v>379</v>
      </c>
      <c r="B298" s="214" t="s">
        <v>905</v>
      </c>
      <c r="C298" s="64" t="s">
        <v>906</v>
      </c>
      <c r="D298" s="64" t="s">
        <v>1460</v>
      </c>
      <c r="E298" s="392">
        <v>95</v>
      </c>
      <c r="F298" s="46">
        <v>99</v>
      </c>
      <c r="G298" s="112"/>
      <c r="H298" s="112"/>
      <c r="I298" s="393">
        <f t="shared" si="11"/>
        <v>104.21052631578948</v>
      </c>
      <c r="J298" s="210" t="s">
        <v>1769</v>
      </c>
    </row>
    <row r="299" spans="1:10" s="353" customFormat="1" ht="141" customHeight="1">
      <c r="A299" s="391" t="s">
        <v>617</v>
      </c>
      <c r="B299" s="391" t="s">
        <v>907</v>
      </c>
      <c r="C299" s="214"/>
      <c r="D299" s="214"/>
      <c r="E299" s="46"/>
      <c r="F299" s="46"/>
      <c r="G299" s="112"/>
      <c r="H299" s="112"/>
      <c r="I299" s="46"/>
      <c r="J299" s="210"/>
    </row>
    <row r="300" spans="1:10" s="353" customFormat="1" ht="35.25" customHeight="1">
      <c r="A300" s="344" t="s">
        <v>384</v>
      </c>
      <c r="B300" s="344" t="s">
        <v>908</v>
      </c>
      <c r="C300" s="64" t="s">
        <v>894</v>
      </c>
      <c r="D300" s="64" t="s">
        <v>1460</v>
      </c>
      <c r="E300" s="392">
        <v>95</v>
      </c>
      <c r="F300" s="46">
        <v>95</v>
      </c>
      <c r="G300" s="112"/>
      <c r="H300" s="112"/>
      <c r="I300" s="393">
        <f t="shared" si="11"/>
        <v>100</v>
      </c>
      <c r="J300" s="394"/>
    </row>
    <row r="301" spans="1:10" s="353" customFormat="1" ht="105" customHeight="1">
      <c r="A301" s="344"/>
      <c r="B301" s="344"/>
      <c r="C301" s="214" t="s">
        <v>909</v>
      </c>
      <c r="D301" s="392" t="s">
        <v>1473</v>
      </c>
      <c r="E301" s="392">
        <v>0</v>
      </c>
      <c r="F301" s="46">
        <v>0</v>
      </c>
      <c r="G301" s="214"/>
      <c r="H301" s="214"/>
      <c r="I301" s="393">
        <v>100</v>
      </c>
      <c r="J301" s="394"/>
    </row>
    <row r="302" spans="1:10" s="353" customFormat="1" ht="138.75" customHeight="1">
      <c r="A302" s="391" t="s">
        <v>288</v>
      </c>
      <c r="B302" s="391" t="s">
        <v>910</v>
      </c>
      <c r="C302" s="214"/>
      <c r="D302" s="214"/>
      <c r="E302" s="46"/>
      <c r="F302" s="46"/>
      <c r="G302" s="112"/>
      <c r="H302" s="112"/>
      <c r="I302" s="46"/>
      <c r="J302" s="394"/>
    </row>
    <row r="303" spans="1:10" s="353" customFormat="1" ht="110.25" customHeight="1">
      <c r="A303" s="344" t="s">
        <v>388</v>
      </c>
      <c r="B303" s="344" t="s">
        <v>911</v>
      </c>
      <c r="C303" s="64" t="s">
        <v>912</v>
      </c>
      <c r="D303" s="64" t="s">
        <v>1460</v>
      </c>
      <c r="E303" s="392">
        <v>100</v>
      </c>
      <c r="F303" s="46">
        <v>100</v>
      </c>
      <c r="G303" s="112"/>
      <c r="H303" s="112"/>
      <c r="I303" s="393">
        <f t="shared" si="11"/>
        <v>100</v>
      </c>
      <c r="J303" s="394"/>
    </row>
    <row r="304" spans="1:10" s="353" customFormat="1" ht="122.25" customHeight="1">
      <c r="A304" s="344"/>
      <c r="B304" s="344"/>
      <c r="C304" s="64" t="s">
        <v>913</v>
      </c>
      <c r="D304" s="392" t="s">
        <v>1473</v>
      </c>
      <c r="E304" s="392">
        <v>4</v>
      </c>
      <c r="F304" s="46">
        <v>6</v>
      </c>
      <c r="G304" s="112"/>
      <c r="H304" s="112"/>
      <c r="I304" s="393">
        <f t="shared" si="11"/>
        <v>150</v>
      </c>
      <c r="J304" s="211" t="s">
        <v>1548</v>
      </c>
    </row>
    <row r="305" spans="1:10" s="353" customFormat="1" ht="96" customHeight="1">
      <c r="A305" s="344"/>
      <c r="B305" s="344"/>
      <c r="C305" s="64" t="s">
        <v>914</v>
      </c>
      <c r="D305" s="392" t="s">
        <v>1473</v>
      </c>
      <c r="E305" s="392">
        <v>4</v>
      </c>
      <c r="F305" s="46">
        <v>4</v>
      </c>
      <c r="G305" s="112"/>
      <c r="H305" s="112"/>
      <c r="I305" s="393">
        <f t="shared" si="11"/>
        <v>100</v>
      </c>
      <c r="J305" s="394"/>
    </row>
    <row r="306" spans="1:10" s="353" customFormat="1" ht="54">
      <c r="A306" s="391" t="s">
        <v>625</v>
      </c>
      <c r="B306" s="391" t="s">
        <v>915</v>
      </c>
      <c r="C306" s="214"/>
      <c r="D306" s="214"/>
      <c r="E306" s="46"/>
      <c r="F306" s="46"/>
      <c r="G306" s="112"/>
      <c r="H306" s="112"/>
      <c r="I306" s="46"/>
      <c r="J306" s="394"/>
    </row>
    <row r="307" spans="1:10" s="353" customFormat="1" ht="60.75" customHeight="1">
      <c r="A307" s="64" t="s">
        <v>626</v>
      </c>
      <c r="B307" s="64" t="s">
        <v>627</v>
      </c>
      <c r="C307" s="64" t="s">
        <v>894</v>
      </c>
      <c r="D307" s="64" t="s">
        <v>1460</v>
      </c>
      <c r="E307" s="392">
        <v>95</v>
      </c>
      <c r="F307" s="46">
        <v>97.3</v>
      </c>
      <c r="G307" s="214"/>
      <c r="H307" s="214"/>
      <c r="I307" s="393">
        <f t="shared" si="11"/>
        <v>102.42105263157895</v>
      </c>
      <c r="J307" s="210" t="s">
        <v>1769</v>
      </c>
    </row>
    <row r="308" spans="1:10" s="353" customFormat="1" ht="165">
      <c r="A308" s="64" t="s">
        <v>630</v>
      </c>
      <c r="B308" s="64" t="s">
        <v>631</v>
      </c>
      <c r="C308" s="64" t="s">
        <v>916</v>
      </c>
      <c r="D308" s="64" t="s">
        <v>1460</v>
      </c>
      <c r="E308" s="392">
        <v>62</v>
      </c>
      <c r="F308" s="46">
        <v>79.2</v>
      </c>
      <c r="G308" s="112"/>
      <c r="H308" s="112"/>
      <c r="I308" s="393">
        <f t="shared" si="11"/>
        <v>127.74193548387096</v>
      </c>
      <c r="J308" s="211" t="s">
        <v>1794</v>
      </c>
    </row>
    <row r="309" spans="1:10" s="353" customFormat="1" ht="103.5" customHeight="1">
      <c r="A309" s="64" t="s">
        <v>633</v>
      </c>
      <c r="B309" s="64" t="s">
        <v>634</v>
      </c>
      <c r="C309" s="64" t="s">
        <v>917</v>
      </c>
      <c r="D309" s="64" t="s">
        <v>1460</v>
      </c>
      <c r="E309" s="392">
        <v>64</v>
      </c>
      <c r="F309" s="46">
        <v>64</v>
      </c>
      <c r="G309" s="112"/>
      <c r="H309" s="112"/>
      <c r="I309" s="393">
        <f t="shared" si="11"/>
        <v>100</v>
      </c>
      <c r="J309" s="210"/>
    </row>
    <row r="310" spans="1:10" s="353" customFormat="1" ht="150.75" customHeight="1">
      <c r="A310" s="64" t="s">
        <v>637</v>
      </c>
      <c r="B310" s="64" t="s">
        <v>918</v>
      </c>
      <c r="C310" s="64" t="s">
        <v>919</v>
      </c>
      <c r="D310" s="392" t="s">
        <v>1473</v>
      </c>
      <c r="E310" s="392">
        <v>0</v>
      </c>
      <c r="F310" s="46">
        <v>0</v>
      </c>
      <c r="G310" s="112"/>
      <c r="H310" s="112"/>
      <c r="I310" s="393">
        <v>100</v>
      </c>
      <c r="J310" s="210"/>
    </row>
    <row r="311" spans="1:10" s="353" customFormat="1" ht="49.5" customHeight="1">
      <c r="A311" s="64" t="s">
        <v>641</v>
      </c>
      <c r="B311" s="64" t="s">
        <v>642</v>
      </c>
      <c r="C311" s="64" t="s">
        <v>894</v>
      </c>
      <c r="D311" s="64" t="s">
        <v>1460</v>
      </c>
      <c r="E311" s="392">
        <v>95</v>
      </c>
      <c r="F311" s="46">
        <v>94.9</v>
      </c>
      <c r="G311" s="112"/>
      <c r="H311" s="112"/>
      <c r="I311" s="393">
        <f t="shared" si="11"/>
        <v>99.89473684210526</v>
      </c>
      <c r="J311" s="211" t="s">
        <v>1769</v>
      </c>
    </row>
    <row r="312" spans="1:10" ht="64.5" customHeight="1">
      <c r="A312" s="64" t="s">
        <v>645</v>
      </c>
      <c r="B312" s="64" t="s">
        <v>646</v>
      </c>
      <c r="C312" s="64" t="s">
        <v>894</v>
      </c>
      <c r="D312" s="64" t="s">
        <v>1460</v>
      </c>
      <c r="E312" s="392">
        <v>100</v>
      </c>
      <c r="F312" s="46">
        <v>100</v>
      </c>
      <c r="G312" s="112"/>
      <c r="H312" s="112"/>
      <c r="I312" s="393">
        <f t="shared" si="11"/>
        <v>100</v>
      </c>
      <c r="J312" s="210"/>
    </row>
    <row r="313" spans="1:10" ht="109.5" customHeight="1">
      <c r="A313" s="64" t="s">
        <v>886</v>
      </c>
      <c r="B313" s="64" t="s">
        <v>920</v>
      </c>
      <c r="C313" s="64" t="s">
        <v>920</v>
      </c>
      <c r="D313" s="64" t="s">
        <v>1460</v>
      </c>
      <c r="E313" s="392">
        <v>100</v>
      </c>
      <c r="F313" s="46">
        <v>100</v>
      </c>
      <c r="G313" s="112"/>
      <c r="H313" s="112"/>
      <c r="I313" s="393">
        <v>100</v>
      </c>
      <c r="J313" s="210"/>
    </row>
    <row r="314" spans="1:10" ht="119.25" customHeight="1">
      <c r="A314" s="64" t="s">
        <v>888</v>
      </c>
      <c r="B314" s="64" t="s">
        <v>889</v>
      </c>
      <c r="C314" s="64" t="s">
        <v>1754</v>
      </c>
      <c r="D314" s="64" t="s">
        <v>1460</v>
      </c>
      <c r="E314" s="392">
        <v>100</v>
      </c>
      <c r="F314" s="46">
        <v>100</v>
      </c>
      <c r="G314" s="112"/>
      <c r="H314" s="112"/>
      <c r="I314" s="393">
        <v>100</v>
      </c>
      <c r="J314" s="210"/>
    </row>
    <row r="315" spans="1:10" ht="158.25" customHeight="1">
      <c r="A315" s="64" t="s">
        <v>649</v>
      </c>
      <c r="B315" s="64" t="s">
        <v>921</v>
      </c>
      <c r="C315" s="64" t="s">
        <v>922</v>
      </c>
      <c r="D315" s="392" t="s">
        <v>1473</v>
      </c>
      <c r="E315" s="392">
        <v>1</v>
      </c>
      <c r="F315" s="46">
        <v>1</v>
      </c>
      <c r="G315" s="112"/>
      <c r="H315" s="112"/>
      <c r="I315" s="393">
        <f t="shared" si="11"/>
        <v>100</v>
      </c>
      <c r="J315" s="211"/>
    </row>
    <row r="316" spans="1:10" ht="189">
      <c r="A316" s="391" t="s">
        <v>1032</v>
      </c>
      <c r="B316" s="391" t="s">
        <v>1482</v>
      </c>
      <c r="C316" s="214"/>
      <c r="D316" s="214"/>
      <c r="E316" s="46"/>
      <c r="F316" s="46"/>
      <c r="G316" s="112"/>
      <c r="H316" s="112"/>
      <c r="I316" s="46"/>
      <c r="J316" s="379"/>
    </row>
    <row r="317" spans="1:10" ht="186" customHeight="1">
      <c r="A317" s="64" t="s">
        <v>1034</v>
      </c>
      <c r="B317" s="64" t="s">
        <v>1482</v>
      </c>
      <c r="C317" s="64" t="s">
        <v>1194</v>
      </c>
      <c r="D317" s="64" t="s">
        <v>1460</v>
      </c>
      <c r="E317" s="392" t="s">
        <v>1206</v>
      </c>
      <c r="F317" s="214">
        <v>95.2</v>
      </c>
      <c r="G317" s="214"/>
      <c r="H317" s="214"/>
      <c r="I317" s="393">
        <v>100</v>
      </c>
      <c r="J317" s="211"/>
    </row>
    <row r="318" spans="1:10" ht="104.25" customHeight="1">
      <c r="A318" s="53" t="s">
        <v>24</v>
      </c>
      <c r="B318" s="53" t="s">
        <v>929</v>
      </c>
      <c r="C318" s="53"/>
      <c r="D318" s="53"/>
      <c r="E318" s="53"/>
      <c r="F318" s="53"/>
      <c r="G318" s="53"/>
      <c r="H318" s="53"/>
      <c r="I318" s="54">
        <f>AVERAGE(I319:I322)</f>
        <v>100</v>
      </c>
      <c r="J318" s="211"/>
    </row>
    <row r="319" spans="1:10" ht="59.25" customHeight="1">
      <c r="A319" s="64"/>
      <c r="B319" s="213"/>
      <c r="C319" s="218" t="s">
        <v>938</v>
      </c>
      <c r="D319" s="212"/>
      <c r="E319" s="45">
        <v>90.3</v>
      </c>
      <c r="F319" s="45">
        <v>90.3</v>
      </c>
      <c r="G319" s="112"/>
      <c r="H319" s="112"/>
      <c r="I319" s="31">
        <v>100</v>
      </c>
      <c r="J319" s="211"/>
    </row>
    <row r="320" spans="1:10" ht="45.75" customHeight="1">
      <c r="A320" s="64" t="s">
        <v>59</v>
      </c>
      <c r="B320" s="213" t="s">
        <v>932</v>
      </c>
      <c r="C320" s="218" t="s">
        <v>939</v>
      </c>
      <c r="D320" s="212"/>
      <c r="E320" s="45">
        <v>36</v>
      </c>
      <c r="F320" s="45">
        <v>36</v>
      </c>
      <c r="G320" s="112"/>
      <c r="H320" s="112"/>
      <c r="I320" s="31">
        <v>100</v>
      </c>
      <c r="J320" s="379"/>
    </row>
    <row r="321" spans="1:10" ht="45" customHeight="1">
      <c r="A321" s="350" t="s">
        <v>60</v>
      </c>
      <c r="B321" s="350" t="s">
        <v>933</v>
      </c>
      <c r="C321" s="218" t="s">
        <v>940</v>
      </c>
      <c r="D321" s="212"/>
      <c r="E321" s="45">
        <v>21</v>
      </c>
      <c r="F321" s="45">
        <v>21</v>
      </c>
      <c r="G321" s="112"/>
      <c r="H321" s="112"/>
      <c r="I321" s="31">
        <v>100</v>
      </c>
      <c r="J321" s="64"/>
    </row>
    <row r="322" spans="1:10" ht="41.25" customHeight="1">
      <c r="A322" s="350"/>
      <c r="B322" s="350"/>
      <c r="C322" s="218" t="s">
        <v>941</v>
      </c>
      <c r="D322" s="212"/>
      <c r="E322" s="45">
        <v>23</v>
      </c>
      <c r="F322" s="45">
        <v>23</v>
      </c>
      <c r="G322" s="112"/>
      <c r="H322" s="112"/>
      <c r="I322" s="31">
        <v>100</v>
      </c>
      <c r="J322" s="64"/>
    </row>
  </sheetData>
  <mergeCells count="99">
    <mergeCell ref="J197:J200"/>
    <mergeCell ref="A2:J2"/>
    <mergeCell ref="A3:J3"/>
    <mergeCell ref="A4:J4"/>
    <mergeCell ref="A6:A7"/>
    <mergeCell ref="B6:B7"/>
    <mergeCell ref="C6:C7"/>
    <mergeCell ref="D6:D7"/>
    <mergeCell ref="E6:F6"/>
    <mergeCell ref="I6:I7"/>
    <mergeCell ref="J6:J7"/>
    <mergeCell ref="A24:A26"/>
    <mergeCell ref="B24:B26"/>
    <mergeCell ref="A31:A32"/>
    <mergeCell ref="B31:B32"/>
    <mergeCell ref="A10:A13"/>
    <mergeCell ref="B10:B13"/>
    <mergeCell ref="A15:A16"/>
    <mergeCell ref="B15:B16"/>
    <mergeCell ref="A21:A23"/>
    <mergeCell ref="B21:B23"/>
    <mergeCell ref="A114:A115"/>
    <mergeCell ref="B114:B115"/>
    <mergeCell ref="A119:A120"/>
    <mergeCell ref="B119:B120"/>
    <mergeCell ref="A103:A104"/>
    <mergeCell ref="B103:B104"/>
    <mergeCell ref="A61:A64"/>
    <mergeCell ref="B61:B64"/>
    <mergeCell ref="A153:A154"/>
    <mergeCell ref="B153:B154"/>
    <mergeCell ref="A122:A123"/>
    <mergeCell ref="B122:B123"/>
    <mergeCell ref="A124:A126"/>
    <mergeCell ref="B124:B126"/>
    <mergeCell ref="A134:A136"/>
    <mergeCell ref="B134:B136"/>
    <mergeCell ref="A138:A142"/>
    <mergeCell ref="B138:B142"/>
    <mergeCell ref="A144:A145"/>
    <mergeCell ref="B144:B145"/>
    <mergeCell ref="A69:A70"/>
    <mergeCell ref="B69:B70"/>
    <mergeCell ref="A74:A76"/>
    <mergeCell ref="B74:B76"/>
    <mergeCell ref="A89:A98"/>
    <mergeCell ref="A262:A264"/>
    <mergeCell ref="B262:B264"/>
    <mergeCell ref="A250:A251"/>
    <mergeCell ref="B250:B251"/>
    <mergeCell ref="A205:A206"/>
    <mergeCell ref="B205:B206"/>
    <mergeCell ref="A208:A209"/>
    <mergeCell ref="B208:B209"/>
    <mergeCell ref="A197:A200"/>
    <mergeCell ref="B197:B200"/>
    <mergeCell ref="A239:A244"/>
    <mergeCell ref="B239:B244"/>
    <mergeCell ref="B219:B223"/>
    <mergeCell ref="B89:B98"/>
    <mergeCell ref="A255:A257"/>
    <mergeCell ref="B255:B257"/>
    <mergeCell ref="A186:A187"/>
    <mergeCell ref="B186:B187"/>
    <mergeCell ref="A161:A167"/>
    <mergeCell ref="B161:B167"/>
    <mergeCell ref="A169:A171"/>
    <mergeCell ref="B169:B171"/>
    <mergeCell ref="A175:A178"/>
    <mergeCell ref="B175:B178"/>
    <mergeCell ref="A181:A182"/>
    <mergeCell ref="B181:B182"/>
    <mergeCell ref="A183:A185"/>
    <mergeCell ref="B183:B185"/>
    <mergeCell ref="A148:A152"/>
    <mergeCell ref="B148:B152"/>
    <mergeCell ref="A194:A195"/>
    <mergeCell ref="B194:B195"/>
    <mergeCell ref="A156:A158"/>
    <mergeCell ref="B156:B158"/>
    <mergeCell ref="A211:A217"/>
    <mergeCell ref="B211:B217"/>
    <mergeCell ref="A219:A223"/>
    <mergeCell ref="A303:A305"/>
    <mergeCell ref="B303:B305"/>
    <mergeCell ref="A321:A322"/>
    <mergeCell ref="B321:B322"/>
    <mergeCell ref="A267:A268"/>
    <mergeCell ref="B267:B268"/>
    <mergeCell ref="A269:A272"/>
    <mergeCell ref="B269:B272"/>
    <mergeCell ref="A274:A278"/>
    <mergeCell ref="B274:B278"/>
    <mergeCell ref="A296:A297"/>
    <mergeCell ref="B296:B297"/>
    <mergeCell ref="A300:A301"/>
    <mergeCell ref="B300:B301"/>
    <mergeCell ref="A286:A290"/>
    <mergeCell ref="B286:B290"/>
  </mergeCells>
  <pageMargins left="0.19685039370078741" right="0.19685039370078741" top="0.19685039370078741" bottom="0.19685039370078741" header="0" footer="0"/>
  <pageSetup paperSize="9" scale="50" orientation="landscape" r:id="rId1"/>
  <rowBreaks count="9" manualBreakCount="9">
    <brk id="64" max="9" man="1"/>
    <brk id="68" max="9" man="1"/>
    <brk id="102" max="9" man="1"/>
    <brk id="121" max="9" man="1"/>
    <brk id="171" max="9" man="1"/>
    <brk id="203" max="9" man="1"/>
    <brk id="235" max="9" man="1"/>
    <brk id="295" max="9" man="1"/>
    <brk id="29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BJ923"/>
  <sheetViews>
    <sheetView view="pageBreakPreview" topLeftCell="A7" zoomScaleNormal="80" zoomScaleSheetLayoutView="100" workbookViewId="0">
      <pane xSplit="5" ySplit="4" topLeftCell="F914" activePane="bottomRight" state="frozen"/>
      <selection activeCell="A7" sqref="A7"/>
      <selection pane="topRight" activeCell="F7" sqref="F7"/>
      <selection pane="bottomLeft" activeCell="A11" sqref="A11"/>
      <selection pane="bottomRight" activeCell="F921" sqref="F921:P921"/>
    </sheetView>
  </sheetViews>
  <sheetFormatPr defaultRowHeight="15"/>
  <cols>
    <col min="1" max="1" width="9.28515625" style="1" customWidth="1"/>
    <col min="2" max="2" width="10.7109375" style="1" customWidth="1"/>
    <col min="3" max="3" width="13.7109375" style="1" customWidth="1"/>
    <col min="4" max="4" width="13.42578125" style="1" customWidth="1"/>
    <col min="5" max="5" width="22.7109375" style="1" customWidth="1"/>
    <col min="6" max="6" width="11.42578125" style="1" bestFit="1" customWidth="1"/>
    <col min="7" max="7" width="10.85546875" style="1" customWidth="1"/>
    <col min="8" max="8" width="11.5703125" style="1" bestFit="1" customWidth="1"/>
    <col min="9" max="9" width="11.42578125" style="1" bestFit="1" customWidth="1"/>
    <col min="10" max="10" width="10.85546875" style="1" customWidth="1"/>
    <col min="11" max="11" width="10.42578125" style="1" customWidth="1"/>
    <col min="12" max="12" width="10.28515625" style="1" customWidth="1"/>
    <col min="13" max="13" width="12" style="1" customWidth="1"/>
    <col min="14" max="17" width="11.42578125" style="1" bestFit="1" customWidth="1"/>
    <col min="18" max="16384" width="9.140625" style="1"/>
  </cols>
  <sheetData>
    <row r="2" spans="1:17" ht="15" customHeight="1">
      <c r="A2" s="304" t="s">
        <v>65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</row>
    <row r="3" spans="1:17" ht="15" customHeight="1">
      <c r="A3" s="304" t="s">
        <v>0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17" ht="15" customHeight="1">
      <c r="A4" s="305" t="s">
        <v>1438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</row>
    <row r="6" spans="1:17" ht="45" customHeight="1">
      <c r="A6" s="306" t="s">
        <v>1</v>
      </c>
      <c r="B6" s="306" t="s">
        <v>2</v>
      </c>
      <c r="C6" s="306" t="s">
        <v>3</v>
      </c>
      <c r="D6" s="306" t="s">
        <v>4</v>
      </c>
      <c r="E6" s="306" t="s">
        <v>5</v>
      </c>
      <c r="F6" s="303" t="s">
        <v>22</v>
      </c>
      <c r="G6" s="303"/>
      <c r="H6" s="303"/>
      <c r="I6" s="303"/>
      <c r="J6" s="303"/>
      <c r="K6" s="303"/>
      <c r="L6" s="303"/>
      <c r="M6" s="303"/>
      <c r="N6" s="307" t="s">
        <v>6</v>
      </c>
      <c r="O6" s="308"/>
      <c r="P6" s="308"/>
      <c r="Q6" s="309"/>
    </row>
    <row r="7" spans="1:17" ht="22.5" customHeight="1">
      <c r="A7" s="306"/>
      <c r="B7" s="306"/>
      <c r="C7" s="306"/>
      <c r="D7" s="306"/>
      <c r="E7" s="306"/>
      <c r="F7" s="303" t="s">
        <v>58</v>
      </c>
      <c r="G7" s="303"/>
      <c r="H7" s="303"/>
      <c r="I7" s="303"/>
      <c r="J7" s="303" t="s">
        <v>7</v>
      </c>
      <c r="K7" s="303"/>
      <c r="L7" s="303"/>
      <c r="M7" s="303"/>
      <c r="N7" s="310"/>
      <c r="O7" s="311"/>
      <c r="P7" s="311"/>
      <c r="Q7" s="312"/>
    </row>
    <row r="8" spans="1:17" ht="15" customHeight="1">
      <c r="A8" s="306"/>
      <c r="B8" s="306"/>
      <c r="C8" s="306"/>
      <c r="D8" s="306"/>
      <c r="E8" s="306"/>
      <c r="F8" s="98"/>
      <c r="G8" s="303" t="s">
        <v>9</v>
      </c>
      <c r="H8" s="303"/>
      <c r="I8" s="303"/>
      <c r="J8" s="98"/>
      <c r="K8" s="303" t="s">
        <v>9</v>
      </c>
      <c r="L8" s="303"/>
      <c r="M8" s="303"/>
      <c r="N8" s="303" t="s">
        <v>10</v>
      </c>
      <c r="O8" s="303" t="s">
        <v>9</v>
      </c>
      <c r="P8" s="303"/>
      <c r="Q8" s="303"/>
    </row>
    <row r="9" spans="1:17" ht="26.25" customHeight="1">
      <c r="A9" s="306"/>
      <c r="B9" s="306"/>
      <c r="C9" s="306"/>
      <c r="D9" s="306"/>
      <c r="E9" s="306"/>
      <c r="F9" s="98" t="s">
        <v>8</v>
      </c>
      <c r="G9" s="98" t="s">
        <v>11</v>
      </c>
      <c r="H9" s="98" t="s">
        <v>12</v>
      </c>
      <c r="I9" s="98" t="s">
        <v>13</v>
      </c>
      <c r="J9" s="98" t="s">
        <v>8</v>
      </c>
      <c r="K9" s="98" t="s">
        <v>11</v>
      </c>
      <c r="L9" s="98" t="s">
        <v>12</v>
      </c>
      <c r="M9" s="98" t="s">
        <v>13</v>
      </c>
      <c r="N9" s="303"/>
      <c r="O9" s="98" t="s">
        <v>11</v>
      </c>
      <c r="P9" s="98" t="s">
        <v>12</v>
      </c>
      <c r="Q9" s="98" t="s">
        <v>13</v>
      </c>
    </row>
    <row r="10" spans="1:17">
      <c r="A10" s="2">
        <v>1</v>
      </c>
      <c r="B10" s="2">
        <v>2</v>
      </c>
      <c r="C10" s="2">
        <v>3</v>
      </c>
      <c r="D10" s="2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4">
        <v>14</v>
      </c>
      <c r="O10" s="2">
        <v>15</v>
      </c>
      <c r="P10" s="2">
        <v>16</v>
      </c>
      <c r="Q10" s="2">
        <v>17</v>
      </c>
    </row>
    <row r="11" spans="1:17" s="5" customFormat="1" ht="63.75" customHeight="1">
      <c r="A11" s="301" t="s">
        <v>24</v>
      </c>
      <c r="B11" s="301" t="s">
        <v>181</v>
      </c>
      <c r="C11" s="301" t="s">
        <v>182</v>
      </c>
      <c r="D11" s="100" t="s">
        <v>15</v>
      </c>
      <c r="E11" s="25"/>
      <c r="F11" s="16">
        <f t="shared" ref="F11:M11" si="0">F12</f>
        <v>1453097.35873</v>
      </c>
      <c r="G11" s="15">
        <f t="shared" si="0"/>
        <v>76378.361999999994</v>
      </c>
      <c r="H11" s="15">
        <f t="shared" si="0"/>
        <v>917553.04155999993</v>
      </c>
      <c r="I11" s="17">
        <f t="shared" si="0"/>
        <v>459165.95517000015</v>
      </c>
      <c r="J11" s="16">
        <f t="shared" si="0"/>
        <v>1440380.44007</v>
      </c>
      <c r="K11" s="15">
        <f t="shared" si="0"/>
        <v>75934.443369999994</v>
      </c>
      <c r="L11" s="15">
        <f t="shared" si="0"/>
        <v>914263.40385999996</v>
      </c>
      <c r="M11" s="17">
        <f t="shared" si="0"/>
        <v>450182.59283999994</v>
      </c>
      <c r="N11" s="29">
        <f t="shared" ref="N11:N39" si="1">J11/F11*100</f>
        <v>99.124840563256228</v>
      </c>
      <c r="O11" s="15">
        <f t="shared" ref="O11:Q16" si="2">K11/G11*100</f>
        <v>99.41879006255725</v>
      </c>
      <c r="P11" s="15">
        <f t="shared" si="2"/>
        <v>99.641477108025597</v>
      </c>
      <c r="Q11" s="15">
        <f t="shared" si="2"/>
        <v>98.043547822121468</v>
      </c>
    </row>
    <row r="12" spans="1:17" s="5" customFormat="1" ht="106.5" customHeight="1">
      <c r="A12" s="301"/>
      <c r="B12" s="301"/>
      <c r="C12" s="301"/>
      <c r="D12" s="99" t="s">
        <v>1439</v>
      </c>
      <c r="E12" s="48"/>
      <c r="F12" s="18">
        <f>G12+H12+I12</f>
        <v>1453097.35873</v>
      </c>
      <c r="G12" s="19">
        <f>SUM(G13:G70)</f>
        <v>76378.361999999994</v>
      </c>
      <c r="H12" s="19">
        <f>SUM(H13:H70)</f>
        <v>917553.04155999993</v>
      </c>
      <c r="I12" s="6">
        <f>SUM(I13:I70)</f>
        <v>459165.95517000015</v>
      </c>
      <c r="J12" s="18">
        <f>K12+L12+M12</f>
        <v>1440380.44007</v>
      </c>
      <c r="K12" s="19">
        <f>SUM(K13:K70)</f>
        <v>75934.443369999994</v>
      </c>
      <c r="L12" s="19">
        <f>SUM(L13:L70)</f>
        <v>914263.40385999996</v>
      </c>
      <c r="M12" s="6">
        <f>SUM(M13:M70)</f>
        <v>450182.59283999994</v>
      </c>
      <c r="N12" s="7">
        <f t="shared" si="1"/>
        <v>99.124840563256228</v>
      </c>
      <c r="O12" s="8">
        <f t="shared" si="2"/>
        <v>99.41879006255725</v>
      </c>
      <c r="P12" s="8">
        <f t="shared" si="2"/>
        <v>99.641477108025597</v>
      </c>
      <c r="Q12" s="8">
        <f t="shared" si="2"/>
        <v>98.043547822121468</v>
      </c>
    </row>
    <row r="13" spans="1:17" s="5" customFormat="1" ht="16.5" customHeight="1">
      <c r="A13" s="301"/>
      <c r="B13" s="301"/>
      <c r="C13" s="301"/>
      <c r="D13" s="99"/>
      <c r="E13" s="9" t="s">
        <v>183</v>
      </c>
      <c r="F13" s="18">
        <f t="shared" ref="F13:F20" si="3">SUM(G13:I13)</f>
        <v>77696.946280000004</v>
      </c>
      <c r="G13" s="19"/>
      <c r="H13" s="19"/>
      <c r="I13" s="6">
        <v>77696.946280000004</v>
      </c>
      <c r="J13" s="18">
        <f>SUM(K13:M13)</f>
        <v>77696.219360000003</v>
      </c>
      <c r="K13" s="19"/>
      <c r="L13" s="19"/>
      <c r="M13" s="6">
        <v>77696.219360000003</v>
      </c>
      <c r="N13" s="27">
        <f t="shared" si="1"/>
        <v>99.999064416254697</v>
      </c>
      <c r="O13" s="19"/>
      <c r="P13" s="19"/>
      <c r="Q13" s="19">
        <f t="shared" si="2"/>
        <v>99.999064416254697</v>
      </c>
    </row>
    <row r="14" spans="1:17" s="5" customFormat="1" ht="16.5" customHeight="1">
      <c r="A14" s="301"/>
      <c r="B14" s="301"/>
      <c r="C14" s="301"/>
      <c r="D14" s="99"/>
      <c r="E14" s="9" t="s">
        <v>184</v>
      </c>
      <c r="F14" s="18">
        <f t="shared" si="3"/>
        <v>110381.8477</v>
      </c>
      <c r="G14" s="19"/>
      <c r="H14" s="19"/>
      <c r="I14" s="6">
        <v>110381.8477</v>
      </c>
      <c r="J14" s="18">
        <f t="shared" ref="J14:J16" si="4">SUM(K14:M14)</f>
        <v>109580.435</v>
      </c>
      <c r="K14" s="19"/>
      <c r="L14" s="19"/>
      <c r="M14" s="6">
        <v>109580.435</v>
      </c>
      <c r="N14" s="27">
        <f t="shared" si="1"/>
        <v>99.273963322141412</v>
      </c>
      <c r="O14" s="19"/>
      <c r="P14" s="19"/>
      <c r="Q14" s="19">
        <f t="shared" si="2"/>
        <v>99.273963322141412</v>
      </c>
    </row>
    <row r="15" spans="1:17" s="5" customFormat="1" ht="16.5" customHeight="1">
      <c r="A15" s="301"/>
      <c r="B15" s="301"/>
      <c r="C15" s="301"/>
      <c r="D15" s="99"/>
      <c r="E15" s="9" t="s">
        <v>185</v>
      </c>
      <c r="F15" s="18">
        <f t="shared" si="3"/>
        <v>13099.129000000001</v>
      </c>
      <c r="G15" s="19"/>
      <c r="H15" s="19"/>
      <c r="I15" s="6">
        <v>13099.129000000001</v>
      </c>
      <c r="J15" s="18">
        <f t="shared" si="4"/>
        <v>12529.5852</v>
      </c>
      <c r="K15" s="19"/>
      <c r="L15" s="19"/>
      <c r="M15" s="6">
        <v>12529.5852</v>
      </c>
      <c r="N15" s="27">
        <f t="shared" si="1"/>
        <v>95.652048315578824</v>
      </c>
      <c r="O15" s="19"/>
      <c r="P15" s="19"/>
      <c r="Q15" s="19">
        <f t="shared" si="2"/>
        <v>95.652048315578824</v>
      </c>
    </row>
    <row r="16" spans="1:17" s="5" customFormat="1" ht="16.5" customHeight="1">
      <c r="A16" s="301"/>
      <c r="B16" s="301"/>
      <c r="C16" s="301"/>
      <c r="D16" s="99"/>
      <c r="E16" s="9" t="s">
        <v>186</v>
      </c>
      <c r="F16" s="18">
        <f t="shared" si="3"/>
        <v>10633.04336</v>
      </c>
      <c r="G16" s="19"/>
      <c r="H16" s="19"/>
      <c r="I16" s="6">
        <v>10633.04336</v>
      </c>
      <c r="J16" s="18">
        <f t="shared" si="4"/>
        <v>10620.63481</v>
      </c>
      <c r="K16" s="19"/>
      <c r="L16" s="19"/>
      <c r="M16" s="6">
        <v>10620.63481</v>
      </c>
      <c r="N16" s="27">
        <f t="shared" si="1"/>
        <v>99.883301990033459</v>
      </c>
      <c r="O16" s="19"/>
      <c r="P16" s="19"/>
      <c r="Q16" s="19">
        <f t="shared" si="2"/>
        <v>99.883301990033459</v>
      </c>
    </row>
    <row r="17" spans="1:17" s="5" customFormat="1" ht="12">
      <c r="A17" s="301"/>
      <c r="B17" s="301"/>
      <c r="C17" s="301"/>
      <c r="D17" s="12"/>
      <c r="E17" s="9" t="s">
        <v>187</v>
      </c>
      <c r="F17" s="18">
        <f t="shared" si="3"/>
        <v>1050</v>
      </c>
      <c r="G17" s="19"/>
      <c r="H17" s="19">
        <v>1050</v>
      </c>
      <c r="I17" s="6"/>
      <c r="J17" s="18">
        <f t="shared" ref="J17:J20" si="5">SUM(K17:M17)</f>
        <v>1050</v>
      </c>
      <c r="K17" s="19"/>
      <c r="L17" s="19">
        <v>1050</v>
      </c>
      <c r="M17" s="6"/>
      <c r="N17" s="27">
        <f t="shared" si="1"/>
        <v>100</v>
      </c>
      <c r="O17" s="19"/>
      <c r="P17" s="19">
        <f t="shared" ref="P17:P26" si="6">L17/H17*100</f>
        <v>100</v>
      </c>
      <c r="Q17" s="19"/>
    </row>
    <row r="18" spans="1:17" s="5" customFormat="1" ht="12">
      <c r="A18" s="301"/>
      <c r="B18" s="301"/>
      <c r="C18" s="301"/>
      <c r="D18" s="12"/>
      <c r="E18" s="9" t="s">
        <v>188</v>
      </c>
      <c r="F18" s="18">
        <f t="shared" si="3"/>
        <v>5253.9897700000001</v>
      </c>
      <c r="G18" s="19"/>
      <c r="H18" s="19">
        <v>5253.9897700000001</v>
      </c>
      <c r="I18" s="6"/>
      <c r="J18" s="18">
        <f t="shared" si="5"/>
        <v>5253.9897700000001</v>
      </c>
      <c r="K18" s="19"/>
      <c r="L18" s="19">
        <v>5253.9897700000001</v>
      </c>
      <c r="M18" s="6"/>
      <c r="N18" s="27">
        <f t="shared" si="1"/>
        <v>100</v>
      </c>
      <c r="O18" s="19"/>
      <c r="P18" s="19">
        <f t="shared" si="6"/>
        <v>100</v>
      </c>
      <c r="Q18" s="19"/>
    </row>
    <row r="19" spans="1:17" s="5" customFormat="1" ht="12">
      <c r="A19" s="301"/>
      <c r="B19" s="301"/>
      <c r="C19" s="301"/>
      <c r="D19" s="12"/>
      <c r="E19" s="9" t="s">
        <v>189</v>
      </c>
      <c r="F19" s="18">
        <f t="shared" si="3"/>
        <v>850</v>
      </c>
      <c r="G19" s="19"/>
      <c r="H19" s="19">
        <v>850</v>
      </c>
      <c r="I19" s="6"/>
      <c r="J19" s="18">
        <f t="shared" si="5"/>
        <v>850</v>
      </c>
      <c r="K19" s="19"/>
      <c r="L19" s="19">
        <v>850</v>
      </c>
      <c r="M19" s="6"/>
      <c r="N19" s="27">
        <f t="shared" si="1"/>
        <v>100</v>
      </c>
      <c r="O19" s="19"/>
      <c r="P19" s="19">
        <f t="shared" si="6"/>
        <v>100</v>
      </c>
      <c r="Q19" s="19"/>
    </row>
    <row r="20" spans="1:17" s="5" customFormat="1" ht="12">
      <c r="A20" s="301"/>
      <c r="B20" s="301"/>
      <c r="C20" s="301"/>
      <c r="D20" s="12"/>
      <c r="E20" s="9" t="s">
        <v>190</v>
      </c>
      <c r="F20" s="18">
        <f t="shared" si="3"/>
        <v>835</v>
      </c>
      <c r="G20" s="19"/>
      <c r="H20" s="19">
        <v>417.5</v>
      </c>
      <c r="I20" s="6">
        <v>417.5</v>
      </c>
      <c r="J20" s="18">
        <f t="shared" si="5"/>
        <v>835</v>
      </c>
      <c r="K20" s="19"/>
      <c r="L20" s="19">
        <v>417.5</v>
      </c>
      <c r="M20" s="6">
        <v>417.5</v>
      </c>
      <c r="N20" s="27">
        <f t="shared" si="1"/>
        <v>100</v>
      </c>
      <c r="O20" s="19"/>
      <c r="P20" s="19">
        <f t="shared" si="6"/>
        <v>100</v>
      </c>
      <c r="Q20" s="19">
        <f>M20/I20*100</f>
        <v>100</v>
      </c>
    </row>
    <row r="21" spans="1:17" s="5" customFormat="1" ht="12">
      <c r="A21" s="301"/>
      <c r="B21" s="301"/>
      <c r="C21" s="301"/>
      <c r="D21" s="12"/>
      <c r="E21" s="9" t="s">
        <v>191</v>
      </c>
      <c r="F21" s="18">
        <f t="shared" ref="F21:F27" si="7">SUM(G21:I21)</f>
        <v>223815.6134</v>
      </c>
      <c r="G21" s="19"/>
      <c r="H21" s="19">
        <v>223815.6134</v>
      </c>
      <c r="I21" s="6"/>
      <c r="J21" s="18">
        <f t="shared" ref="J21:J26" si="8">SUM(K21:M21)</f>
        <v>223815.6134</v>
      </c>
      <c r="K21" s="19"/>
      <c r="L21" s="19">
        <v>223815.6134</v>
      </c>
      <c r="M21" s="6"/>
      <c r="N21" s="27">
        <f t="shared" si="1"/>
        <v>100</v>
      </c>
      <c r="O21" s="19"/>
      <c r="P21" s="19">
        <f t="shared" si="6"/>
        <v>100</v>
      </c>
      <c r="Q21" s="19"/>
    </row>
    <row r="22" spans="1:17" s="5" customFormat="1" ht="12">
      <c r="A22" s="301"/>
      <c r="B22" s="301"/>
      <c r="C22" s="301"/>
      <c r="D22" s="12"/>
      <c r="E22" s="9" t="s">
        <v>192</v>
      </c>
      <c r="F22" s="18">
        <f t="shared" si="7"/>
        <v>1164.6676199999999</v>
      </c>
      <c r="G22" s="19"/>
      <c r="H22" s="19">
        <v>1164.6676199999999</v>
      </c>
      <c r="I22" s="6"/>
      <c r="J22" s="18">
        <f t="shared" si="8"/>
        <v>1164.6676199999999</v>
      </c>
      <c r="K22" s="19"/>
      <c r="L22" s="19">
        <v>1164.6676199999999</v>
      </c>
      <c r="M22" s="6"/>
      <c r="N22" s="27">
        <f t="shared" si="1"/>
        <v>100</v>
      </c>
      <c r="O22" s="19"/>
      <c r="P22" s="19">
        <f t="shared" si="6"/>
        <v>100</v>
      </c>
      <c r="Q22" s="19"/>
    </row>
    <row r="23" spans="1:17" s="5" customFormat="1" ht="12">
      <c r="A23" s="301"/>
      <c r="B23" s="301"/>
      <c r="C23" s="301"/>
      <c r="D23" s="12"/>
      <c r="E23" s="9" t="s">
        <v>193</v>
      </c>
      <c r="F23" s="18">
        <f t="shared" si="7"/>
        <v>26629.61896</v>
      </c>
      <c r="G23" s="19"/>
      <c r="H23" s="19">
        <v>26629.61896</v>
      </c>
      <c r="I23" s="6"/>
      <c r="J23" s="18">
        <f t="shared" si="8"/>
        <v>26629.61896</v>
      </c>
      <c r="K23" s="19"/>
      <c r="L23" s="19">
        <v>26629.61896</v>
      </c>
      <c r="M23" s="6"/>
      <c r="N23" s="27">
        <f t="shared" si="1"/>
        <v>100</v>
      </c>
      <c r="O23" s="19"/>
      <c r="P23" s="19">
        <f t="shared" si="6"/>
        <v>100</v>
      </c>
      <c r="Q23" s="19"/>
    </row>
    <row r="24" spans="1:17" s="5" customFormat="1" ht="12">
      <c r="A24" s="301"/>
      <c r="B24" s="301"/>
      <c r="C24" s="301"/>
      <c r="D24" s="12"/>
      <c r="E24" s="9" t="s">
        <v>194</v>
      </c>
      <c r="F24" s="18">
        <f t="shared" si="7"/>
        <v>604.9941</v>
      </c>
      <c r="G24" s="19"/>
      <c r="H24" s="19">
        <v>604.9941</v>
      </c>
      <c r="I24" s="6"/>
      <c r="J24" s="18">
        <f t="shared" si="8"/>
        <v>604.9941</v>
      </c>
      <c r="K24" s="19"/>
      <c r="L24" s="19">
        <v>604.9941</v>
      </c>
      <c r="M24" s="6"/>
      <c r="N24" s="27">
        <f t="shared" si="1"/>
        <v>100</v>
      </c>
      <c r="O24" s="19"/>
      <c r="P24" s="19">
        <f t="shared" si="6"/>
        <v>100</v>
      </c>
      <c r="Q24" s="19"/>
    </row>
    <row r="25" spans="1:17" s="5" customFormat="1" ht="12">
      <c r="A25" s="301"/>
      <c r="B25" s="301"/>
      <c r="C25" s="301"/>
      <c r="D25" s="12"/>
      <c r="E25" s="9" t="s">
        <v>195</v>
      </c>
      <c r="F25" s="18">
        <f t="shared" si="7"/>
        <v>49.605899999999998</v>
      </c>
      <c r="G25" s="19"/>
      <c r="H25" s="19">
        <v>49.605899999999998</v>
      </c>
      <c r="I25" s="6"/>
      <c r="J25" s="18">
        <f t="shared" si="8"/>
        <v>49.605899999999998</v>
      </c>
      <c r="K25" s="19"/>
      <c r="L25" s="19">
        <v>49.605899999999998</v>
      </c>
      <c r="M25" s="6"/>
      <c r="N25" s="27">
        <f t="shared" si="1"/>
        <v>100</v>
      </c>
      <c r="O25" s="19"/>
      <c r="P25" s="19">
        <f t="shared" si="6"/>
        <v>100</v>
      </c>
      <c r="Q25" s="19"/>
    </row>
    <row r="26" spans="1:17" s="5" customFormat="1" ht="12">
      <c r="A26" s="301"/>
      <c r="B26" s="301"/>
      <c r="C26" s="301"/>
      <c r="D26" s="12"/>
      <c r="E26" s="9" t="s">
        <v>1440</v>
      </c>
      <c r="F26" s="18">
        <f t="shared" si="7"/>
        <v>250</v>
      </c>
      <c r="G26" s="19"/>
      <c r="H26" s="19">
        <v>250</v>
      </c>
      <c r="I26" s="6"/>
      <c r="J26" s="18">
        <f t="shared" si="8"/>
        <v>250</v>
      </c>
      <c r="K26" s="19"/>
      <c r="L26" s="19">
        <v>250</v>
      </c>
      <c r="M26" s="6"/>
      <c r="N26" s="27">
        <f t="shared" si="1"/>
        <v>100</v>
      </c>
      <c r="O26" s="19"/>
      <c r="P26" s="19">
        <f t="shared" si="6"/>
        <v>100</v>
      </c>
      <c r="Q26" s="19"/>
    </row>
    <row r="27" spans="1:17" s="5" customFormat="1" ht="12">
      <c r="A27" s="301"/>
      <c r="B27" s="301"/>
      <c r="C27" s="301"/>
      <c r="D27" s="12"/>
      <c r="E27" s="9" t="s">
        <v>196</v>
      </c>
      <c r="F27" s="18">
        <f t="shared" si="7"/>
        <v>103135.6349</v>
      </c>
      <c r="G27" s="19"/>
      <c r="H27" s="19"/>
      <c r="I27" s="6">
        <v>103135.6349</v>
      </c>
      <c r="J27" s="18">
        <f t="shared" ref="J27:J29" si="9">SUM(K27:M27)</f>
        <v>99199.672099999996</v>
      </c>
      <c r="K27" s="19"/>
      <c r="L27" s="19"/>
      <c r="M27" s="6">
        <v>99199.672099999996</v>
      </c>
      <c r="N27" s="27">
        <f t="shared" si="1"/>
        <v>96.1837023606668</v>
      </c>
      <c r="O27" s="19"/>
      <c r="P27" s="19"/>
      <c r="Q27" s="19">
        <f t="shared" ref="Q27:Q29" si="10">M27/I27*100</f>
        <v>96.1837023606668</v>
      </c>
    </row>
    <row r="28" spans="1:17" s="5" customFormat="1" ht="12">
      <c r="A28" s="301"/>
      <c r="B28" s="301"/>
      <c r="C28" s="301"/>
      <c r="D28" s="12"/>
      <c r="E28" s="9" t="s">
        <v>197</v>
      </c>
      <c r="F28" s="18">
        <f t="shared" ref="F28:F30" si="11">SUM(G28:I28)</f>
        <v>49358.644260000001</v>
      </c>
      <c r="G28" s="19"/>
      <c r="H28" s="19"/>
      <c r="I28" s="6">
        <v>49358.644260000001</v>
      </c>
      <c r="J28" s="18">
        <f t="shared" si="9"/>
        <v>48865.745139999999</v>
      </c>
      <c r="K28" s="19"/>
      <c r="L28" s="19"/>
      <c r="M28" s="6">
        <v>48865.745139999999</v>
      </c>
      <c r="N28" s="27">
        <f t="shared" si="1"/>
        <v>99.001392507047754</v>
      </c>
      <c r="O28" s="19"/>
      <c r="P28" s="19"/>
      <c r="Q28" s="19">
        <f t="shared" si="10"/>
        <v>99.001392507047754</v>
      </c>
    </row>
    <row r="29" spans="1:17" s="5" customFormat="1" ht="12">
      <c r="A29" s="301"/>
      <c r="B29" s="301"/>
      <c r="C29" s="301"/>
      <c r="D29" s="12"/>
      <c r="E29" s="9" t="s">
        <v>198</v>
      </c>
      <c r="F29" s="18">
        <f t="shared" si="11"/>
        <v>11305.041999999999</v>
      </c>
      <c r="G29" s="19"/>
      <c r="H29" s="19"/>
      <c r="I29" s="6">
        <v>11305.041999999999</v>
      </c>
      <c r="J29" s="18">
        <f t="shared" si="9"/>
        <v>11291.7377</v>
      </c>
      <c r="K29" s="19"/>
      <c r="L29" s="19"/>
      <c r="M29" s="6">
        <v>11291.7377</v>
      </c>
      <c r="N29" s="27">
        <f t="shared" si="1"/>
        <v>99.882315342127882</v>
      </c>
      <c r="O29" s="19"/>
      <c r="P29" s="19"/>
      <c r="Q29" s="19">
        <f t="shared" si="10"/>
        <v>99.882315342127882</v>
      </c>
    </row>
    <row r="30" spans="1:17" s="5" customFormat="1" ht="12">
      <c r="A30" s="301"/>
      <c r="B30" s="301"/>
      <c r="C30" s="301"/>
      <c r="D30" s="12"/>
      <c r="E30" s="9" t="s">
        <v>201</v>
      </c>
      <c r="F30" s="18">
        <f t="shared" si="11"/>
        <v>2531</v>
      </c>
      <c r="G30" s="19"/>
      <c r="H30" s="19">
        <v>2531</v>
      </c>
      <c r="I30" s="6"/>
      <c r="J30" s="18">
        <f>SUM(K30:M30)</f>
        <v>2531</v>
      </c>
      <c r="K30" s="19"/>
      <c r="L30" s="19">
        <v>2531</v>
      </c>
      <c r="M30" s="6"/>
      <c r="N30" s="27">
        <f t="shared" si="1"/>
        <v>100</v>
      </c>
      <c r="O30" s="19"/>
      <c r="P30" s="19">
        <f t="shared" ref="P30:P43" si="12">L30/H30*100</f>
        <v>100</v>
      </c>
      <c r="Q30" s="19"/>
    </row>
    <row r="31" spans="1:17" s="5" customFormat="1" ht="12">
      <c r="A31" s="301"/>
      <c r="B31" s="301"/>
      <c r="C31" s="301"/>
      <c r="D31" s="12"/>
      <c r="E31" s="9" t="s">
        <v>202</v>
      </c>
      <c r="F31" s="18">
        <f>SUM(G31:I31)</f>
        <v>410</v>
      </c>
      <c r="G31" s="19"/>
      <c r="H31" s="19">
        <v>410</v>
      </c>
      <c r="I31" s="6"/>
      <c r="J31" s="18">
        <f t="shared" ref="J31:J36" si="13">SUM(K31:M31)</f>
        <v>410</v>
      </c>
      <c r="K31" s="19"/>
      <c r="L31" s="19">
        <v>410</v>
      </c>
      <c r="M31" s="6"/>
      <c r="N31" s="27">
        <f t="shared" si="1"/>
        <v>100</v>
      </c>
      <c r="O31" s="19"/>
      <c r="P31" s="19">
        <f t="shared" si="12"/>
        <v>100</v>
      </c>
      <c r="Q31" s="19"/>
    </row>
    <row r="32" spans="1:17" s="5" customFormat="1" ht="12">
      <c r="A32" s="301"/>
      <c r="B32" s="301"/>
      <c r="C32" s="301"/>
      <c r="D32" s="12"/>
      <c r="E32" s="9" t="s">
        <v>203</v>
      </c>
      <c r="F32" s="18">
        <f t="shared" ref="F32:F36" si="14">SUM(G32:I32)</f>
        <v>3658.1438800000001</v>
      </c>
      <c r="G32" s="19"/>
      <c r="H32" s="19">
        <v>3658.1438800000001</v>
      </c>
      <c r="I32" s="6"/>
      <c r="J32" s="18">
        <f t="shared" si="13"/>
        <v>3658.1438800000001</v>
      </c>
      <c r="K32" s="19"/>
      <c r="L32" s="19">
        <v>3658.1438800000001</v>
      </c>
      <c r="M32" s="6"/>
      <c r="N32" s="27">
        <f t="shared" si="1"/>
        <v>100</v>
      </c>
      <c r="O32" s="19"/>
      <c r="P32" s="19">
        <f t="shared" si="12"/>
        <v>100</v>
      </c>
      <c r="Q32" s="19"/>
    </row>
    <row r="33" spans="1:17" s="5" customFormat="1" ht="12">
      <c r="A33" s="301"/>
      <c r="B33" s="301"/>
      <c r="C33" s="301"/>
      <c r="D33" s="12"/>
      <c r="E33" s="9" t="s">
        <v>204</v>
      </c>
      <c r="F33" s="18">
        <f t="shared" si="14"/>
        <v>1121.97135</v>
      </c>
      <c r="G33" s="19"/>
      <c r="H33" s="19">
        <v>1121.97135</v>
      </c>
      <c r="I33" s="6"/>
      <c r="J33" s="18">
        <f t="shared" si="13"/>
        <v>1121.97135</v>
      </c>
      <c r="K33" s="19"/>
      <c r="L33" s="19">
        <v>1121.97135</v>
      </c>
      <c r="M33" s="6"/>
      <c r="N33" s="27">
        <f t="shared" si="1"/>
        <v>100</v>
      </c>
      <c r="O33" s="19"/>
      <c r="P33" s="19">
        <f t="shared" si="12"/>
        <v>100</v>
      </c>
      <c r="Q33" s="19"/>
    </row>
    <row r="34" spans="1:17" s="5" customFormat="1" ht="12">
      <c r="A34" s="301"/>
      <c r="B34" s="301"/>
      <c r="C34" s="301"/>
      <c r="D34" s="12"/>
      <c r="E34" s="9" t="s">
        <v>199</v>
      </c>
      <c r="F34" s="18">
        <f t="shared" si="14"/>
        <v>27950.132799999999</v>
      </c>
      <c r="G34" s="19"/>
      <c r="H34" s="19">
        <v>24317.7</v>
      </c>
      <c r="I34" s="6">
        <v>3632.4328</v>
      </c>
      <c r="J34" s="18">
        <f t="shared" si="13"/>
        <v>27384.538919999999</v>
      </c>
      <c r="K34" s="19"/>
      <c r="L34" s="19">
        <v>24317.460289999999</v>
      </c>
      <c r="M34" s="6">
        <v>3067.07863</v>
      </c>
      <c r="N34" s="27">
        <f t="shared" si="1"/>
        <v>97.97641791526658</v>
      </c>
      <c r="O34" s="19"/>
      <c r="P34" s="19">
        <f t="shared" si="12"/>
        <v>99.999014257104903</v>
      </c>
      <c r="Q34" s="19">
        <f t="shared" ref="Q34:Q35" si="15">M34/I34*100</f>
        <v>84.435935882970767</v>
      </c>
    </row>
    <row r="35" spans="1:17" s="5" customFormat="1" ht="12">
      <c r="A35" s="301"/>
      <c r="B35" s="301"/>
      <c r="C35" s="301"/>
      <c r="D35" s="12"/>
      <c r="E35" s="9" t="s">
        <v>654</v>
      </c>
      <c r="F35" s="18">
        <f t="shared" si="14"/>
        <v>800</v>
      </c>
      <c r="G35" s="19"/>
      <c r="H35" s="19">
        <v>400</v>
      </c>
      <c r="I35" s="6">
        <v>400</v>
      </c>
      <c r="J35" s="18">
        <f t="shared" si="13"/>
        <v>800</v>
      </c>
      <c r="K35" s="19"/>
      <c r="L35" s="19">
        <v>400</v>
      </c>
      <c r="M35" s="6">
        <v>400</v>
      </c>
      <c r="N35" s="27">
        <f t="shared" si="1"/>
        <v>100</v>
      </c>
      <c r="O35" s="19"/>
      <c r="P35" s="19">
        <f t="shared" si="12"/>
        <v>100</v>
      </c>
      <c r="Q35" s="19">
        <f t="shared" si="15"/>
        <v>100</v>
      </c>
    </row>
    <row r="36" spans="1:17" s="5" customFormat="1" ht="12">
      <c r="A36" s="301"/>
      <c r="B36" s="301"/>
      <c r="C36" s="301"/>
      <c r="D36" s="12"/>
      <c r="E36" s="9" t="s">
        <v>200</v>
      </c>
      <c r="F36" s="18">
        <f t="shared" si="14"/>
        <v>300</v>
      </c>
      <c r="G36" s="19"/>
      <c r="H36" s="19">
        <v>300</v>
      </c>
      <c r="I36" s="6"/>
      <c r="J36" s="18">
        <f t="shared" si="13"/>
        <v>300</v>
      </c>
      <c r="K36" s="19"/>
      <c r="L36" s="19">
        <v>300</v>
      </c>
      <c r="M36" s="6"/>
      <c r="N36" s="27">
        <f t="shared" si="1"/>
        <v>100</v>
      </c>
      <c r="O36" s="19"/>
      <c r="P36" s="19">
        <f t="shared" si="12"/>
        <v>100</v>
      </c>
      <c r="Q36" s="19"/>
    </row>
    <row r="37" spans="1:17" s="5" customFormat="1" ht="12">
      <c r="A37" s="301"/>
      <c r="B37" s="301"/>
      <c r="C37" s="301"/>
      <c r="D37" s="12"/>
      <c r="E37" s="9" t="s">
        <v>205</v>
      </c>
      <c r="F37" s="18">
        <f t="shared" ref="F37:F70" si="16">SUM(G37:I37)</f>
        <v>343195.70929999999</v>
      </c>
      <c r="G37" s="19"/>
      <c r="H37" s="19">
        <v>343195.70929999999</v>
      </c>
      <c r="I37" s="6"/>
      <c r="J37" s="18">
        <f t="shared" ref="J37:J70" si="17">SUM(K37:M37)</f>
        <v>343195.70929999999</v>
      </c>
      <c r="K37" s="19"/>
      <c r="L37" s="19">
        <v>343195.70929999999</v>
      </c>
      <c r="M37" s="6"/>
      <c r="N37" s="27">
        <f t="shared" si="1"/>
        <v>100</v>
      </c>
      <c r="O37" s="19"/>
      <c r="P37" s="19">
        <f t="shared" si="12"/>
        <v>100</v>
      </c>
      <c r="Q37" s="19"/>
    </row>
    <row r="38" spans="1:17" s="5" customFormat="1" ht="12">
      <c r="A38" s="301"/>
      <c r="B38" s="301"/>
      <c r="C38" s="301"/>
      <c r="D38" s="12"/>
      <c r="E38" s="9" t="s">
        <v>206</v>
      </c>
      <c r="F38" s="18">
        <f t="shared" si="16"/>
        <v>8679.0563899999997</v>
      </c>
      <c r="G38" s="19"/>
      <c r="H38" s="19">
        <v>8679.0563899999997</v>
      </c>
      <c r="I38" s="6"/>
      <c r="J38" s="18">
        <f t="shared" si="17"/>
        <v>8679.0563899999997</v>
      </c>
      <c r="K38" s="19"/>
      <c r="L38" s="19">
        <v>8679.0563899999997</v>
      </c>
      <c r="M38" s="6"/>
      <c r="N38" s="27">
        <f t="shared" si="1"/>
        <v>100</v>
      </c>
      <c r="O38" s="19"/>
      <c r="P38" s="19">
        <f t="shared" si="12"/>
        <v>100</v>
      </c>
      <c r="Q38" s="19"/>
    </row>
    <row r="39" spans="1:17" s="5" customFormat="1" ht="12">
      <c r="A39" s="301"/>
      <c r="B39" s="301"/>
      <c r="C39" s="301"/>
      <c r="D39" s="12"/>
      <c r="E39" s="9" t="s">
        <v>207</v>
      </c>
      <c r="F39" s="18">
        <f t="shared" si="16"/>
        <v>225347.5344</v>
      </c>
      <c r="G39" s="19"/>
      <c r="H39" s="19">
        <v>225347.5344</v>
      </c>
      <c r="I39" s="6"/>
      <c r="J39" s="18">
        <f t="shared" si="17"/>
        <v>225347.5344</v>
      </c>
      <c r="K39" s="19"/>
      <c r="L39" s="19">
        <v>225347.5344</v>
      </c>
      <c r="M39" s="6"/>
      <c r="N39" s="27">
        <f t="shared" si="1"/>
        <v>100</v>
      </c>
      <c r="O39" s="19"/>
      <c r="P39" s="19">
        <f t="shared" si="12"/>
        <v>100</v>
      </c>
      <c r="Q39" s="19"/>
    </row>
    <row r="40" spans="1:17" s="5" customFormat="1" ht="12">
      <c r="A40" s="301"/>
      <c r="B40" s="301"/>
      <c r="C40" s="301"/>
      <c r="D40" s="12"/>
      <c r="E40" s="9" t="s">
        <v>208</v>
      </c>
      <c r="F40" s="18">
        <f t="shared" si="16"/>
        <v>5410.7363000000005</v>
      </c>
      <c r="G40" s="19"/>
      <c r="H40" s="19">
        <v>2709.7363</v>
      </c>
      <c r="I40" s="6">
        <v>2701</v>
      </c>
      <c r="J40" s="18">
        <f t="shared" si="17"/>
        <v>5410.7363000000005</v>
      </c>
      <c r="K40" s="19"/>
      <c r="L40" s="19">
        <v>2709.7363</v>
      </c>
      <c r="M40" s="6">
        <v>2701</v>
      </c>
      <c r="N40" s="27">
        <f>M40/F40*100</f>
        <v>49.919268843318051</v>
      </c>
      <c r="O40" s="19"/>
      <c r="P40" s="19">
        <f t="shared" si="12"/>
        <v>100</v>
      </c>
      <c r="Q40" s="19">
        <f t="shared" ref="Q40:Q41" si="18">M40/I40*100</f>
        <v>100</v>
      </c>
    </row>
    <row r="41" spans="1:17" s="5" customFormat="1" ht="12">
      <c r="A41" s="301"/>
      <c r="B41" s="301"/>
      <c r="C41" s="301"/>
      <c r="D41" s="12"/>
      <c r="E41" s="9" t="s">
        <v>209</v>
      </c>
      <c r="F41" s="18">
        <f t="shared" si="16"/>
        <v>5142.6636999999992</v>
      </c>
      <c r="G41" s="19"/>
      <c r="H41" s="19">
        <v>2542.9636999999998</v>
      </c>
      <c r="I41" s="6">
        <v>2599.6999999999998</v>
      </c>
      <c r="J41" s="18">
        <f t="shared" si="17"/>
        <v>5142.6636999999992</v>
      </c>
      <c r="K41" s="19"/>
      <c r="L41" s="19">
        <v>2542.9636999999998</v>
      </c>
      <c r="M41" s="6">
        <v>2599.6999999999998</v>
      </c>
      <c r="N41" s="27">
        <f>M41/F41*100</f>
        <v>50.551623665377932</v>
      </c>
      <c r="O41" s="19"/>
      <c r="P41" s="19">
        <f t="shared" si="12"/>
        <v>100</v>
      </c>
      <c r="Q41" s="19">
        <f t="shared" si="18"/>
        <v>100</v>
      </c>
    </row>
    <row r="42" spans="1:17" s="5" customFormat="1" ht="12">
      <c r="A42" s="301"/>
      <c r="B42" s="301"/>
      <c r="C42" s="301"/>
      <c r="D42" s="12"/>
      <c r="E42" s="9" t="s">
        <v>1441</v>
      </c>
      <c r="F42" s="18">
        <f t="shared" si="16"/>
        <v>100</v>
      </c>
      <c r="G42" s="19"/>
      <c r="H42" s="19">
        <v>100</v>
      </c>
      <c r="I42" s="6"/>
      <c r="J42" s="18">
        <f t="shared" si="17"/>
        <v>100</v>
      </c>
      <c r="K42" s="19"/>
      <c r="L42" s="19">
        <v>100</v>
      </c>
      <c r="M42" s="6"/>
      <c r="N42" s="27">
        <f t="shared" ref="N42:N70" si="19">J42/F42*100</f>
        <v>100</v>
      </c>
      <c r="O42" s="19"/>
      <c r="P42" s="19">
        <f t="shared" si="12"/>
        <v>100</v>
      </c>
      <c r="Q42" s="19"/>
    </row>
    <row r="43" spans="1:17" s="5" customFormat="1" ht="12">
      <c r="A43" s="301"/>
      <c r="B43" s="301"/>
      <c r="C43" s="301"/>
      <c r="D43" s="12"/>
      <c r="E43" s="70" t="s">
        <v>1442</v>
      </c>
      <c r="F43" s="18">
        <f t="shared" si="16"/>
        <v>700</v>
      </c>
      <c r="G43" s="19"/>
      <c r="H43" s="19">
        <v>700</v>
      </c>
      <c r="I43" s="6"/>
      <c r="J43" s="18">
        <f t="shared" si="17"/>
        <v>700</v>
      </c>
      <c r="K43" s="19"/>
      <c r="L43" s="19">
        <v>700</v>
      </c>
      <c r="M43" s="6"/>
      <c r="N43" s="27">
        <f t="shared" si="19"/>
        <v>100</v>
      </c>
      <c r="O43" s="19"/>
      <c r="P43" s="19">
        <f t="shared" si="12"/>
        <v>100</v>
      </c>
      <c r="Q43" s="19"/>
    </row>
    <row r="44" spans="1:17" s="5" customFormat="1" ht="12">
      <c r="A44" s="301"/>
      <c r="B44" s="301"/>
      <c r="C44" s="301"/>
      <c r="D44" s="12"/>
      <c r="E44" s="9" t="s">
        <v>210</v>
      </c>
      <c r="F44" s="18">
        <f t="shared" si="16"/>
        <v>24832.59016</v>
      </c>
      <c r="G44" s="19">
        <v>24832.59016</v>
      </c>
      <c r="H44" s="19"/>
      <c r="I44" s="6"/>
      <c r="J44" s="18">
        <f t="shared" si="17"/>
        <v>24528.458729999998</v>
      </c>
      <c r="K44" s="19">
        <v>24528.458729999998</v>
      </c>
      <c r="L44" s="19"/>
      <c r="M44" s="6"/>
      <c r="N44" s="27">
        <f t="shared" si="19"/>
        <v>98.775273026130435</v>
      </c>
      <c r="O44" s="19">
        <f t="shared" ref="O44:O49" si="20">K44/G44*100</f>
        <v>98.775273026130435</v>
      </c>
      <c r="P44" s="19"/>
      <c r="Q44" s="19"/>
    </row>
    <row r="45" spans="1:17" s="5" customFormat="1" ht="12">
      <c r="A45" s="301"/>
      <c r="B45" s="301"/>
      <c r="C45" s="301"/>
      <c r="D45" s="12"/>
      <c r="E45" s="9" t="s">
        <v>211</v>
      </c>
      <c r="F45" s="18">
        <f t="shared" si="16"/>
        <v>14383.609839999999</v>
      </c>
      <c r="G45" s="19">
        <v>14383.609839999999</v>
      </c>
      <c r="H45" s="19"/>
      <c r="I45" s="6"/>
      <c r="J45" s="18">
        <f t="shared" si="17"/>
        <v>14318.43873</v>
      </c>
      <c r="K45" s="19">
        <v>14318.43873</v>
      </c>
      <c r="L45" s="19"/>
      <c r="M45" s="6"/>
      <c r="N45" s="27">
        <f t="shared" si="19"/>
        <v>99.54690713440543</v>
      </c>
      <c r="O45" s="19">
        <f t="shared" si="20"/>
        <v>99.54690713440543</v>
      </c>
      <c r="P45" s="19"/>
      <c r="Q45" s="19"/>
    </row>
    <row r="46" spans="1:17" s="5" customFormat="1" ht="12">
      <c r="A46" s="301"/>
      <c r="B46" s="301"/>
      <c r="C46" s="301"/>
      <c r="D46" s="12"/>
      <c r="E46" s="9" t="s">
        <v>212</v>
      </c>
      <c r="F46" s="18">
        <f t="shared" si="16"/>
        <v>21245.739739999997</v>
      </c>
      <c r="G46" s="19">
        <v>18239.139159999999</v>
      </c>
      <c r="H46" s="19">
        <v>2969.16219</v>
      </c>
      <c r="I46" s="6">
        <v>37.438389999999998</v>
      </c>
      <c r="J46" s="18">
        <f t="shared" si="17"/>
        <v>21238.274999999998</v>
      </c>
      <c r="K46" s="19">
        <v>18239.123909999998</v>
      </c>
      <c r="L46" s="19">
        <v>2969.1597200000001</v>
      </c>
      <c r="M46" s="6">
        <v>29.99137</v>
      </c>
      <c r="N46" s="27">
        <f t="shared" si="19"/>
        <v>99.96486476775415</v>
      </c>
      <c r="O46" s="19">
        <f t="shared" si="20"/>
        <v>99.999916388597796</v>
      </c>
      <c r="P46" s="19">
        <f t="shared" ref="P46:P47" si="21">L46/H46*100</f>
        <v>99.999916811550136</v>
      </c>
      <c r="Q46" s="19">
        <f t="shared" ref="Q46:Q47" si="22">M46/I46*100</f>
        <v>80.108599755491625</v>
      </c>
    </row>
    <row r="47" spans="1:17" s="5" customFormat="1" ht="12">
      <c r="A47" s="301"/>
      <c r="B47" s="301"/>
      <c r="C47" s="301"/>
      <c r="D47" s="12"/>
      <c r="E47" s="9" t="s">
        <v>213</v>
      </c>
      <c r="F47" s="18">
        <f t="shared" si="16"/>
        <v>20058.060269999998</v>
      </c>
      <c r="G47" s="19">
        <v>17219.69284</v>
      </c>
      <c r="H47" s="19">
        <v>2803.2058200000001</v>
      </c>
      <c r="I47" s="6">
        <v>35.161610000000003</v>
      </c>
      <c r="J47" s="18">
        <f t="shared" si="17"/>
        <v>20051.214</v>
      </c>
      <c r="K47" s="19">
        <v>17219.69283</v>
      </c>
      <c r="L47" s="19">
        <v>2803.2058200000001</v>
      </c>
      <c r="M47" s="6">
        <v>28.315349999999999</v>
      </c>
      <c r="N47" s="27">
        <f t="shared" si="19"/>
        <v>99.96586773642197</v>
      </c>
      <c r="O47" s="19">
        <f t="shared" si="20"/>
        <v>99.999999941926959</v>
      </c>
      <c r="P47" s="19">
        <f t="shared" si="21"/>
        <v>100</v>
      </c>
      <c r="Q47" s="19">
        <f t="shared" si="22"/>
        <v>80.529162344955182</v>
      </c>
    </row>
    <row r="48" spans="1:17" s="5" customFormat="1" ht="12">
      <c r="A48" s="301"/>
      <c r="B48" s="301"/>
      <c r="C48" s="301"/>
      <c r="D48" s="12"/>
      <c r="E48" s="71" t="s">
        <v>1446</v>
      </c>
      <c r="F48" s="18">
        <f t="shared" si="16"/>
        <v>851.66576999999995</v>
      </c>
      <c r="G48" s="19">
        <v>851.66576999999995</v>
      </c>
      <c r="H48" s="19"/>
      <c r="I48" s="6"/>
      <c r="J48" s="18">
        <f t="shared" si="17"/>
        <v>818.06768999999997</v>
      </c>
      <c r="K48" s="19">
        <v>818.06768999999997</v>
      </c>
      <c r="L48" s="19"/>
      <c r="M48" s="6"/>
      <c r="N48" s="72">
        <f t="shared" si="19"/>
        <v>96.055015807433477</v>
      </c>
      <c r="O48" s="72">
        <f t="shared" si="20"/>
        <v>96.055015807433477</v>
      </c>
      <c r="P48" s="72"/>
      <c r="Q48" s="72"/>
    </row>
    <row r="49" spans="1:17" s="5" customFormat="1" ht="12">
      <c r="A49" s="301"/>
      <c r="B49" s="301"/>
      <c r="C49" s="301"/>
      <c r="D49" s="12"/>
      <c r="E49" s="71" t="s">
        <v>1447</v>
      </c>
      <c r="F49" s="18">
        <f t="shared" si="16"/>
        <v>851.66422999999998</v>
      </c>
      <c r="G49" s="19">
        <v>851.66422999999998</v>
      </c>
      <c r="H49" s="19"/>
      <c r="I49" s="6"/>
      <c r="J49" s="18">
        <f t="shared" si="17"/>
        <v>810.66147999999998</v>
      </c>
      <c r="K49" s="19">
        <v>810.66147999999998</v>
      </c>
      <c r="L49" s="19"/>
      <c r="M49" s="6"/>
      <c r="N49" s="72">
        <f t="shared" si="19"/>
        <v>95.185573309800745</v>
      </c>
      <c r="O49" s="72">
        <f t="shared" si="20"/>
        <v>95.185573309800745</v>
      </c>
      <c r="P49" s="72"/>
      <c r="Q49" s="72"/>
    </row>
    <row r="50" spans="1:17" s="5" customFormat="1" ht="15.75" customHeight="1">
      <c r="A50" s="301"/>
      <c r="B50" s="301"/>
      <c r="C50" s="301"/>
      <c r="D50" s="12"/>
      <c r="E50" s="9" t="s">
        <v>214</v>
      </c>
      <c r="F50" s="18">
        <f t="shared" si="16"/>
        <v>19773.312539999999</v>
      </c>
      <c r="G50" s="19"/>
      <c r="H50" s="19"/>
      <c r="I50" s="6">
        <v>19773.312539999999</v>
      </c>
      <c r="J50" s="18">
        <f t="shared" si="17"/>
        <v>19451.904500000001</v>
      </c>
      <c r="K50" s="19"/>
      <c r="L50" s="19"/>
      <c r="M50" s="6">
        <v>19451.904500000001</v>
      </c>
      <c r="N50" s="27">
        <f t="shared" si="19"/>
        <v>98.374536186843685</v>
      </c>
      <c r="O50" s="19"/>
      <c r="P50" s="19"/>
      <c r="Q50" s="19">
        <f t="shared" ref="Q50" si="23">M50/I50*100</f>
        <v>98.374536186843685</v>
      </c>
    </row>
    <row r="51" spans="1:17" s="5" customFormat="1" ht="12">
      <c r="A51" s="301"/>
      <c r="B51" s="301"/>
      <c r="C51" s="301"/>
      <c r="D51" s="12"/>
      <c r="E51" s="9" t="s">
        <v>215</v>
      </c>
      <c r="F51" s="18">
        <f t="shared" si="16"/>
        <v>907.4</v>
      </c>
      <c r="G51" s="19"/>
      <c r="H51" s="19"/>
      <c r="I51" s="6">
        <v>907.4</v>
      </c>
      <c r="J51" s="18">
        <f t="shared" si="17"/>
        <v>706.37247000000002</v>
      </c>
      <c r="K51" s="19"/>
      <c r="L51" s="19"/>
      <c r="M51" s="6">
        <v>706.37247000000002</v>
      </c>
      <c r="N51" s="27">
        <f t="shared" si="19"/>
        <v>77.84576482256999</v>
      </c>
      <c r="O51" s="19"/>
      <c r="P51" s="19"/>
      <c r="Q51" s="19">
        <f>M51/I51*100</f>
        <v>77.84576482256999</v>
      </c>
    </row>
    <row r="52" spans="1:17" s="5" customFormat="1" ht="12">
      <c r="A52" s="301"/>
      <c r="B52" s="301"/>
      <c r="C52" s="301"/>
      <c r="D52" s="12"/>
      <c r="E52" s="9" t="s">
        <v>216</v>
      </c>
      <c r="F52" s="18">
        <f t="shared" si="16"/>
        <v>606.19600000000003</v>
      </c>
      <c r="G52" s="19"/>
      <c r="H52" s="19"/>
      <c r="I52" s="6">
        <v>606.19600000000003</v>
      </c>
      <c r="J52" s="18">
        <f t="shared" si="17"/>
        <v>602.59744999999998</v>
      </c>
      <c r="K52" s="19"/>
      <c r="L52" s="19"/>
      <c r="M52" s="6">
        <v>602.59744999999998</v>
      </c>
      <c r="N52" s="27">
        <f t="shared" si="19"/>
        <v>99.406371866525006</v>
      </c>
      <c r="O52" s="19"/>
      <c r="P52" s="19"/>
      <c r="Q52" s="19">
        <f>M52/I52*100</f>
        <v>99.406371866525006</v>
      </c>
    </row>
    <row r="53" spans="1:17" s="5" customFormat="1" ht="12">
      <c r="A53" s="301"/>
      <c r="B53" s="301"/>
      <c r="C53" s="301"/>
      <c r="D53" s="12"/>
      <c r="E53" s="9" t="s">
        <v>217</v>
      </c>
      <c r="F53" s="18">
        <f t="shared" si="16"/>
        <v>3883.06882</v>
      </c>
      <c r="G53" s="19"/>
      <c r="H53" s="19"/>
      <c r="I53" s="6">
        <v>3883.06882</v>
      </c>
      <c r="J53" s="18">
        <f t="shared" si="17"/>
        <v>3819.1264200000001</v>
      </c>
      <c r="K53" s="19"/>
      <c r="L53" s="19"/>
      <c r="M53" s="6">
        <v>3819.1264200000001</v>
      </c>
      <c r="N53" s="27">
        <f t="shared" si="19"/>
        <v>98.353302427434187</v>
      </c>
      <c r="O53" s="19"/>
      <c r="P53" s="19"/>
      <c r="Q53" s="19">
        <f>M53/I53*100</f>
        <v>98.353302427434187</v>
      </c>
    </row>
    <row r="54" spans="1:17" s="5" customFormat="1" ht="12">
      <c r="A54" s="301"/>
      <c r="B54" s="301"/>
      <c r="C54" s="301"/>
      <c r="D54" s="12"/>
      <c r="E54" s="9" t="s">
        <v>218</v>
      </c>
      <c r="F54" s="18">
        <f t="shared" si="16"/>
        <v>5169.6530000000002</v>
      </c>
      <c r="G54" s="19"/>
      <c r="H54" s="19"/>
      <c r="I54" s="6">
        <v>5169.6530000000002</v>
      </c>
      <c r="J54" s="18">
        <f t="shared" si="17"/>
        <v>5118.9367099999999</v>
      </c>
      <c r="K54" s="19"/>
      <c r="L54" s="19"/>
      <c r="M54" s="6">
        <v>5118.9367099999999</v>
      </c>
      <c r="N54" s="27">
        <f t="shared" si="19"/>
        <v>99.018961427391744</v>
      </c>
      <c r="O54" s="19"/>
      <c r="P54" s="19"/>
      <c r="Q54" s="19">
        <f>M54/I54*100</f>
        <v>99.018961427391744</v>
      </c>
    </row>
    <row r="55" spans="1:17" s="5" customFormat="1" ht="12">
      <c r="A55" s="301"/>
      <c r="B55" s="301"/>
      <c r="C55" s="301"/>
      <c r="D55" s="12"/>
      <c r="E55" s="9" t="s">
        <v>219</v>
      </c>
      <c r="F55" s="18">
        <f t="shared" si="16"/>
        <v>589.60799999999995</v>
      </c>
      <c r="G55" s="19"/>
      <c r="H55" s="19"/>
      <c r="I55" s="6">
        <v>589.60799999999995</v>
      </c>
      <c r="J55" s="18">
        <f t="shared" si="17"/>
        <v>588.60799999999995</v>
      </c>
      <c r="K55" s="19"/>
      <c r="L55" s="19"/>
      <c r="M55" s="6">
        <v>588.60799999999995</v>
      </c>
      <c r="N55" s="27">
        <f t="shared" si="19"/>
        <v>99.830395788388216</v>
      </c>
      <c r="O55" s="19"/>
      <c r="P55" s="19"/>
      <c r="Q55" s="19">
        <f>M55/I55*100</f>
        <v>99.830395788388216</v>
      </c>
    </row>
    <row r="56" spans="1:17" s="5" customFormat="1" ht="12">
      <c r="A56" s="301"/>
      <c r="B56" s="301"/>
      <c r="C56" s="301"/>
      <c r="D56" s="12"/>
      <c r="E56" s="9" t="s">
        <v>220</v>
      </c>
      <c r="F56" s="18">
        <f t="shared" si="16"/>
        <v>520</v>
      </c>
      <c r="G56" s="19"/>
      <c r="H56" s="19"/>
      <c r="I56" s="6">
        <v>520</v>
      </c>
      <c r="J56" s="18">
        <f t="shared" si="17"/>
        <v>125.11194</v>
      </c>
      <c r="K56" s="19"/>
      <c r="L56" s="19"/>
      <c r="M56" s="6">
        <v>125.11194</v>
      </c>
      <c r="N56" s="27">
        <f t="shared" si="19"/>
        <v>24.059988461538463</v>
      </c>
      <c r="O56" s="19"/>
      <c r="P56" s="19"/>
      <c r="Q56" s="19">
        <f t="shared" ref="Q56" si="24">M56/I56*100</f>
        <v>24.059988461538463</v>
      </c>
    </row>
    <row r="57" spans="1:17" s="5" customFormat="1" ht="12">
      <c r="A57" s="301"/>
      <c r="B57" s="301"/>
      <c r="C57" s="301"/>
      <c r="D57" s="12"/>
      <c r="E57" s="9" t="s">
        <v>221</v>
      </c>
      <c r="F57" s="18">
        <f t="shared" si="16"/>
        <v>2509.288</v>
      </c>
      <c r="G57" s="19"/>
      <c r="H57" s="19">
        <v>2509.288</v>
      </c>
      <c r="I57" s="6"/>
      <c r="J57" s="18">
        <f t="shared" si="17"/>
        <v>2508.7020000000002</v>
      </c>
      <c r="K57" s="19"/>
      <c r="L57" s="19">
        <v>2508.7020000000002</v>
      </c>
      <c r="M57" s="6"/>
      <c r="N57" s="27">
        <f t="shared" si="19"/>
        <v>99.976646761950022</v>
      </c>
      <c r="O57" s="19"/>
      <c r="P57" s="19">
        <f t="shared" ref="P57:P61" si="25">L57/H57*100</f>
        <v>99.976646761950022</v>
      </c>
      <c r="Q57" s="19"/>
    </row>
    <row r="58" spans="1:17" s="5" customFormat="1" ht="12">
      <c r="A58" s="301"/>
      <c r="B58" s="301"/>
      <c r="C58" s="301"/>
      <c r="D58" s="12"/>
      <c r="E58" s="9" t="s">
        <v>222</v>
      </c>
      <c r="F58" s="18">
        <f t="shared" si="16"/>
        <v>1513.5119999999999</v>
      </c>
      <c r="G58" s="19"/>
      <c r="H58" s="19">
        <v>1513.5119999999999</v>
      </c>
      <c r="I58" s="6"/>
      <c r="J58" s="18">
        <f t="shared" si="17"/>
        <v>1513.5119999999999</v>
      </c>
      <c r="K58" s="19"/>
      <c r="L58" s="19">
        <v>1513.5119999999999</v>
      </c>
      <c r="M58" s="6"/>
      <c r="N58" s="27">
        <f t="shared" si="19"/>
        <v>100</v>
      </c>
      <c r="O58" s="19"/>
      <c r="P58" s="19">
        <f t="shared" si="25"/>
        <v>100</v>
      </c>
      <c r="Q58" s="19"/>
    </row>
    <row r="59" spans="1:17" s="5" customFormat="1" ht="12">
      <c r="A59" s="301"/>
      <c r="B59" s="301"/>
      <c r="C59" s="301"/>
      <c r="D59" s="12"/>
      <c r="E59" s="13" t="s">
        <v>223</v>
      </c>
      <c r="F59" s="18">
        <f t="shared" si="16"/>
        <v>4769.1000000000004</v>
      </c>
      <c r="G59" s="19"/>
      <c r="H59" s="19">
        <v>4156</v>
      </c>
      <c r="I59" s="6">
        <v>613.1</v>
      </c>
      <c r="J59" s="18">
        <f t="shared" si="17"/>
        <v>1561.74271</v>
      </c>
      <c r="K59" s="19"/>
      <c r="L59" s="19">
        <v>961.53750000000002</v>
      </c>
      <c r="M59" s="6">
        <v>600.20520999999997</v>
      </c>
      <c r="N59" s="27">
        <f t="shared" si="19"/>
        <v>32.747116017697259</v>
      </c>
      <c r="O59" s="19"/>
      <c r="P59" s="19">
        <f t="shared" si="25"/>
        <v>23.136128488931664</v>
      </c>
      <c r="Q59" s="19">
        <f t="shared" ref="Q59" si="26">M59/I59*100</f>
        <v>97.896788452128519</v>
      </c>
    </row>
    <row r="60" spans="1:17" s="5" customFormat="1" ht="12">
      <c r="A60" s="301"/>
      <c r="B60" s="301"/>
      <c r="C60" s="301"/>
      <c r="D60" s="12"/>
      <c r="E60" s="9" t="s">
        <v>224</v>
      </c>
      <c r="F60" s="18">
        <f t="shared" si="16"/>
        <v>109.06847999999999</v>
      </c>
      <c r="G60" s="19"/>
      <c r="H60" s="19">
        <v>109.06847999999999</v>
      </c>
      <c r="I60" s="6"/>
      <c r="J60" s="18">
        <f t="shared" si="17"/>
        <v>108.70386000000001</v>
      </c>
      <c r="K60" s="19"/>
      <c r="L60" s="19">
        <v>108.70386000000001</v>
      </c>
      <c r="M60" s="6"/>
      <c r="N60" s="27">
        <f t="shared" si="19"/>
        <v>99.665696267152541</v>
      </c>
      <c r="O60" s="19"/>
      <c r="P60" s="19">
        <f t="shared" si="25"/>
        <v>99.665696267152541</v>
      </c>
      <c r="Q60" s="19"/>
    </row>
    <row r="61" spans="1:17" s="5" customFormat="1" ht="12">
      <c r="A61" s="301"/>
      <c r="B61" s="301"/>
      <c r="C61" s="301"/>
      <c r="D61" s="12"/>
      <c r="E61" s="9" t="s">
        <v>1450</v>
      </c>
      <c r="F61" s="18">
        <f t="shared" si="16"/>
        <v>2781.645</v>
      </c>
      <c r="G61" s="19"/>
      <c r="H61" s="19">
        <v>2470.1</v>
      </c>
      <c r="I61" s="6">
        <v>311.54500000000002</v>
      </c>
      <c r="J61" s="18">
        <f t="shared" si="17"/>
        <v>2781.6441399999999</v>
      </c>
      <c r="K61" s="19"/>
      <c r="L61" s="19">
        <v>2470.1</v>
      </c>
      <c r="M61" s="6">
        <v>311.54414000000003</v>
      </c>
      <c r="N61" s="27">
        <f t="shared" si="19"/>
        <v>99.999969083042586</v>
      </c>
      <c r="O61" s="19"/>
      <c r="P61" s="19">
        <f t="shared" si="25"/>
        <v>100</v>
      </c>
      <c r="Q61" s="19">
        <f t="shared" ref="Q61:Q65" si="27">M61/I61*100</f>
        <v>99.99972395641079</v>
      </c>
    </row>
    <row r="62" spans="1:17" s="5" customFormat="1" ht="12">
      <c r="A62" s="301"/>
      <c r="B62" s="301"/>
      <c r="C62" s="301"/>
      <c r="D62" s="12"/>
      <c r="E62" s="9" t="s">
        <v>225</v>
      </c>
      <c r="F62" s="18">
        <f t="shared" si="16"/>
        <v>3600.5666900000001</v>
      </c>
      <c r="G62" s="19"/>
      <c r="H62" s="19"/>
      <c r="I62" s="6">
        <v>3600.5666900000001</v>
      </c>
      <c r="J62" s="18">
        <f t="shared" si="17"/>
        <v>3421.8550100000002</v>
      </c>
      <c r="K62" s="19"/>
      <c r="L62" s="19"/>
      <c r="M62" s="6">
        <v>3421.8550100000002</v>
      </c>
      <c r="N62" s="27">
        <f t="shared" si="19"/>
        <v>95.036567979803195</v>
      </c>
      <c r="O62" s="19"/>
      <c r="P62" s="19"/>
      <c r="Q62" s="19">
        <f t="shared" si="27"/>
        <v>95.036567979803195</v>
      </c>
    </row>
    <row r="63" spans="1:17" s="5" customFormat="1" ht="12">
      <c r="A63" s="301"/>
      <c r="B63" s="301"/>
      <c r="C63" s="301"/>
      <c r="D63" s="12"/>
      <c r="E63" s="9" t="s">
        <v>226</v>
      </c>
      <c r="F63" s="18">
        <f t="shared" si="16"/>
        <v>29687.62039</v>
      </c>
      <c r="G63" s="19"/>
      <c r="H63" s="19"/>
      <c r="I63" s="6">
        <v>29687.62039</v>
      </c>
      <c r="J63" s="18">
        <f t="shared" si="17"/>
        <v>28507.699809999998</v>
      </c>
      <c r="K63" s="19"/>
      <c r="L63" s="19"/>
      <c r="M63" s="6">
        <v>28507.699809999998</v>
      </c>
      <c r="N63" s="27">
        <f t="shared" si="19"/>
        <v>96.025546795264717</v>
      </c>
      <c r="O63" s="27"/>
      <c r="P63" s="27"/>
      <c r="Q63" s="27">
        <f t="shared" si="27"/>
        <v>96.025546795264717</v>
      </c>
    </row>
    <row r="64" spans="1:17" s="5" customFormat="1" ht="12">
      <c r="A64" s="301"/>
      <c r="B64" s="301"/>
      <c r="C64" s="301"/>
      <c r="D64" s="12"/>
      <c r="E64" s="9" t="s">
        <v>227</v>
      </c>
      <c r="F64" s="18">
        <f t="shared" si="16"/>
        <v>7901.7614299999996</v>
      </c>
      <c r="G64" s="19"/>
      <c r="H64" s="19"/>
      <c r="I64" s="6">
        <v>7901.7614299999996</v>
      </c>
      <c r="J64" s="18">
        <f t="shared" si="17"/>
        <v>7732.6961899999997</v>
      </c>
      <c r="K64" s="19"/>
      <c r="L64" s="19"/>
      <c r="M64" s="6">
        <v>7732.6961899999997</v>
      </c>
      <c r="N64" s="27">
        <f t="shared" si="19"/>
        <v>97.860410726168936</v>
      </c>
      <c r="O64" s="27"/>
      <c r="P64" s="27"/>
      <c r="Q64" s="27">
        <f t="shared" si="27"/>
        <v>97.860410726168936</v>
      </c>
    </row>
    <row r="65" spans="1:17" s="5" customFormat="1" ht="12">
      <c r="A65" s="301"/>
      <c r="B65" s="301"/>
      <c r="C65" s="301"/>
      <c r="D65" s="12"/>
      <c r="E65" s="9" t="s">
        <v>228</v>
      </c>
      <c r="F65" s="18">
        <f t="shared" si="16"/>
        <v>168.60300000000001</v>
      </c>
      <c r="G65" s="19"/>
      <c r="H65" s="19"/>
      <c r="I65" s="6">
        <v>168.60300000000001</v>
      </c>
      <c r="J65" s="18">
        <f t="shared" si="17"/>
        <v>168.32033000000001</v>
      </c>
      <c r="K65" s="19"/>
      <c r="L65" s="19"/>
      <c r="M65" s="6">
        <v>168.32033000000001</v>
      </c>
      <c r="N65" s="27">
        <f t="shared" si="19"/>
        <v>99.832345806421003</v>
      </c>
      <c r="O65" s="27"/>
      <c r="P65" s="27"/>
      <c r="Q65" s="27">
        <f t="shared" si="27"/>
        <v>99.832345806421003</v>
      </c>
    </row>
    <row r="66" spans="1:17" s="5" customFormat="1" ht="12">
      <c r="A66" s="301"/>
      <c r="B66" s="301"/>
      <c r="C66" s="301"/>
      <c r="D66" s="12"/>
      <c r="E66" s="9" t="s">
        <v>229</v>
      </c>
      <c r="F66" s="18">
        <f t="shared" si="16"/>
        <v>2703.16932</v>
      </c>
      <c r="G66" s="19"/>
      <c r="H66" s="19">
        <v>2703.16932</v>
      </c>
      <c r="I66" s="6"/>
      <c r="J66" s="18">
        <f t="shared" si="17"/>
        <v>2703.16932</v>
      </c>
      <c r="K66" s="19"/>
      <c r="L66" s="19">
        <v>2703.16932</v>
      </c>
      <c r="M66" s="6"/>
      <c r="N66" s="27">
        <f t="shared" si="19"/>
        <v>100</v>
      </c>
      <c r="O66" s="27"/>
      <c r="P66" s="27">
        <f t="shared" ref="P66:P70" si="28">L66/H66*100</f>
        <v>100</v>
      </c>
      <c r="Q66" s="27"/>
    </row>
    <row r="67" spans="1:17" s="5" customFormat="1" ht="12">
      <c r="A67" s="301"/>
      <c r="B67" s="301"/>
      <c r="C67" s="301"/>
      <c r="D67" s="12"/>
      <c r="E67" s="9" t="s">
        <v>230</v>
      </c>
      <c r="F67" s="18">
        <f t="shared" si="16"/>
        <v>482.83067999999997</v>
      </c>
      <c r="G67" s="19"/>
      <c r="H67" s="19">
        <v>482.83067999999997</v>
      </c>
      <c r="I67" s="6"/>
      <c r="J67" s="18">
        <f t="shared" si="17"/>
        <v>482.83067999999997</v>
      </c>
      <c r="K67" s="19"/>
      <c r="L67" s="19">
        <v>482.83067999999997</v>
      </c>
      <c r="M67" s="6"/>
      <c r="N67" s="27">
        <f t="shared" si="19"/>
        <v>100</v>
      </c>
      <c r="O67" s="27"/>
      <c r="P67" s="27">
        <f t="shared" si="28"/>
        <v>100</v>
      </c>
      <c r="Q67" s="27"/>
    </row>
    <row r="68" spans="1:17" s="5" customFormat="1" ht="12">
      <c r="A68" s="301"/>
      <c r="B68" s="301"/>
      <c r="C68" s="301"/>
      <c r="D68" s="12"/>
      <c r="E68" s="9" t="s">
        <v>231</v>
      </c>
      <c r="F68" s="18">
        <f t="shared" si="16"/>
        <v>4759.6480000000001</v>
      </c>
      <c r="G68" s="19"/>
      <c r="H68" s="19">
        <v>4759.6480000000001</v>
      </c>
      <c r="I68" s="6"/>
      <c r="J68" s="18">
        <f t="shared" si="17"/>
        <v>4682.7929999999997</v>
      </c>
      <c r="K68" s="19"/>
      <c r="L68" s="19">
        <v>4682.7929999999997</v>
      </c>
      <c r="M68" s="6"/>
      <c r="N68" s="27">
        <f t="shared" si="19"/>
        <v>98.385279751779947</v>
      </c>
      <c r="O68" s="19"/>
      <c r="P68" s="19">
        <f t="shared" si="28"/>
        <v>98.385279751779947</v>
      </c>
      <c r="Q68" s="19"/>
    </row>
    <row r="69" spans="1:17" s="5" customFormat="1" ht="12">
      <c r="A69" s="301"/>
      <c r="B69" s="301"/>
      <c r="C69" s="301"/>
      <c r="D69" s="12"/>
      <c r="E69" s="9" t="s">
        <v>232</v>
      </c>
      <c r="F69" s="18">
        <f t="shared" si="16"/>
        <v>4878.4604799999997</v>
      </c>
      <c r="G69" s="19"/>
      <c r="H69" s="19">
        <v>4878.4604799999997</v>
      </c>
      <c r="I69" s="6"/>
      <c r="J69" s="18">
        <f t="shared" si="17"/>
        <v>4878.4604799999997</v>
      </c>
      <c r="K69" s="19"/>
      <c r="L69" s="19">
        <v>4878.4604799999997</v>
      </c>
      <c r="M69" s="6"/>
      <c r="N69" s="27">
        <f t="shared" si="19"/>
        <v>100</v>
      </c>
      <c r="O69" s="19"/>
      <c r="P69" s="19">
        <f t="shared" si="28"/>
        <v>100</v>
      </c>
      <c r="Q69" s="19"/>
    </row>
    <row r="70" spans="1:17" s="5" customFormat="1" ht="12">
      <c r="A70" s="301"/>
      <c r="B70" s="301"/>
      <c r="C70" s="301"/>
      <c r="D70" s="12"/>
      <c r="E70" s="9" t="s">
        <v>233</v>
      </c>
      <c r="F70" s="18">
        <f t="shared" si="16"/>
        <v>12098.791520000001</v>
      </c>
      <c r="G70" s="19"/>
      <c r="H70" s="19">
        <v>12098.791520000001</v>
      </c>
      <c r="I70" s="6"/>
      <c r="J70" s="18">
        <f t="shared" si="17"/>
        <v>12081.664119999999</v>
      </c>
      <c r="K70" s="19"/>
      <c r="L70" s="19">
        <v>12081.664119999999</v>
      </c>
      <c r="M70" s="6"/>
      <c r="N70" s="27">
        <f t="shared" si="19"/>
        <v>99.858437101162636</v>
      </c>
      <c r="O70" s="19"/>
      <c r="P70" s="19">
        <f t="shared" si="28"/>
        <v>99.858437101162636</v>
      </c>
      <c r="Q70" s="19"/>
    </row>
    <row r="71" spans="1:17" s="5" customFormat="1" ht="59.25" customHeight="1">
      <c r="A71" s="295" t="s">
        <v>17</v>
      </c>
      <c r="B71" s="295" t="s">
        <v>234</v>
      </c>
      <c r="C71" s="295" t="s">
        <v>235</v>
      </c>
      <c r="D71" s="99" t="s">
        <v>15</v>
      </c>
      <c r="E71" s="13"/>
      <c r="F71" s="18">
        <f t="shared" ref="F71:M71" si="29">F72</f>
        <v>472314.45605000004</v>
      </c>
      <c r="G71" s="19"/>
      <c r="H71" s="19">
        <f t="shared" si="29"/>
        <v>260085.98975000001</v>
      </c>
      <c r="I71" s="6">
        <f t="shared" si="29"/>
        <v>212228.46630000003</v>
      </c>
      <c r="J71" s="18">
        <f t="shared" si="29"/>
        <v>470930.36412000004</v>
      </c>
      <c r="K71" s="19"/>
      <c r="L71" s="19">
        <f t="shared" si="29"/>
        <v>260085.98975000001</v>
      </c>
      <c r="M71" s="6">
        <f t="shared" si="29"/>
        <v>210844.37436999998</v>
      </c>
      <c r="N71" s="27">
        <f t="shared" ref="N71:N94" si="30">J71/F71*100</f>
        <v>99.706955416614761</v>
      </c>
      <c r="O71" s="19"/>
      <c r="P71" s="19">
        <f>L71/H71*100</f>
        <v>100</v>
      </c>
      <c r="Q71" s="19">
        <f>M71/I71*100</f>
        <v>99.347829273739592</v>
      </c>
    </row>
    <row r="72" spans="1:17" s="5" customFormat="1" ht="89.25" customHeight="1">
      <c r="A72" s="295"/>
      <c r="B72" s="295"/>
      <c r="C72" s="295"/>
      <c r="D72" s="12" t="s">
        <v>1439</v>
      </c>
      <c r="E72" s="13"/>
      <c r="F72" s="18">
        <f>SUM(F73:F86)</f>
        <v>472314.45605000004</v>
      </c>
      <c r="G72" s="19"/>
      <c r="H72" s="19">
        <f>SUM(H73:H86)</f>
        <v>260085.98975000001</v>
      </c>
      <c r="I72" s="6">
        <f>SUM(I73:I86)</f>
        <v>212228.46630000003</v>
      </c>
      <c r="J72" s="18">
        <f>SUM(J73:J86)</f>
        <v>470930.36412000004</v>
      </c>
      <c r="K72" s="19"/>
      <c r="L72" s="19">
        <f>SUM(L73:L86)</f>
        <v>260085.98975000001</v>
      </c>
      <c r="M72" s="6">
        <f>SUM(M73:M86)</f>
        <v>210844.37436999998</v>
      </c>
      <c r="N72" s="27">
        <f t="shared" si="30"/>
        <v>99.706955416614761</v>
      </c>
      <c r="O72" s="19"/>
      <c r="P72" s="19">
        <f t="shared" ref="P72:Q76" si="31">L72/H72*100</f>
        <v>100</v>
      </c>
      <c r="Q72" s="19">
        <f t="shared" si="31"/>
        <v>99.347829273739592</v>
      </c>
    </row>
    <row r="73" spans="1:17" s="5" customFormat="1" ht="16.5" customHeight="1">
      <c r="A73" s="295"/>
      <c r="B73" s="295"/>
      <c r="C73" s="295"/>
      <c r="D73" s="99"/>
      <c r="E73" s="9" t="s">
        <v>183</v>
      </c>
      <c r="F73" s="18">
        <f t="shared" ref="F73:F80" si="32">SUM(G73:I73)</f>
        <v>77696.946280000004</v>
      </c>
      <c r="G73" s="19"/>
      <c r="H73" s="19"/>
      <c r="I73" s="6">
        <v>77696.946280000004</v>
      </c>
      <c r="J73" s="18">
        <f>SUM(K73:M73)</f>
        <v>77696.219360000003</v>
      </c>
      <c r="K73" s="19"/>
      <c r="L73" s="19"/>
      <c r="M73" s="6">
        <v>77696.219360000003</v>
      </c>
      <c r="N73" s="27">
        <f t="shared" ref="N73:N85" si="33">J73/F73*100</f>
        <v>99.999064416254697</v>
      </c>
      <c r="O73" s="19"/>
      <c r="P73" s="19"/>
      <c r="Q73" s="19">
        <f t="shared" si="31"/>
        <v>99.999064416254697</v>
      </c>
    </row>
    <row r="74" spans="1:17" s="5" customFormat="1" ht="16.5" customHeight="1">
      <c r="A74" s="295"/>
      <c r="B74" s="295"/>
      <c r="C74" s="295"/>
      <c r="D74" s="99"/>
      <c r="E74" s="9" t="s">
        <v>184</v>
      </c>
      <c r="F74" s="18">
        <f t="shared" si="32"/>
        <v>110381.84766</v>
      </c>
      <c r="G74" s="19"/>
      <c r="H74" s="19"/>
      <c r="I74" s="6">
        <v>110381.84766</v>
      </c>
      <c r="J74" s="18">
        <f t="shared" ref="J74:J76" si="34">SUM(K74:M74)</f>
        <v>109580.435</v>
      </c>
      <c r="K74" s="19"/>
      <c r="L74" s="19"/>
      <c r="M74" s="6">
        <v>109580.435</v>
      </c>
      <c r="N74" s="27">
        <f t="shared" si="33"/>
        <v>99.273963358116163</v>
      </c>
      <c r="O74" s="19"/>
      <c r="P74" s="19"/>
      <c r="Q74" s="19">
        <f t="shared" si="31"/>
        <v>99.273963358116163</v>
      </c>
    </row>
    <row r="75" spans="1:17" s="5" customFormat="1" ht="16.5" customHeight="1">
      <c r="A75" s="295"/>
      <c r="B75" s="295"/>
      <c r="C75" s="295"/>
      <c r="D75" s="99"/>
      <c r="E75" s="9" t="s">
        <v>185</v>
      </c>
      <c r="F75" s="18">
        <f t="shared" si="32"/>
        <v>13099.129000000001</v>
      </c>
      <c r="G75" s="19"/>
      <c r="H75" s="19"/>
      <c r="I75" s="6">
        <v>13099.129000000001</v>
      </c>
      <c r="J75" s="18">
        <f t="shared" si="34"/>
        <v>12529.5852</v>
      </c>
      <c r="K75" s="19"/>
      <c r="L75" s="19"/>
      <c r="M75" s="6">
        <v>12529.5852</v>
      </c>
      <c r="N75" s="27">
        <f t="shared" si="33"/>
        <v>95.652048315578824</v>
      </c>
      <c r="O75" s="19"/>
      <c r="P75" s="19"/>
      <c r="Q75" s="19">
        <f t="shared" si="31"/>
        <v>95.652048315578824</v>
      </c>
    </row>
    <row r="76" spans="1:17" s="5" customFormat="1" ht="16.5" customHeight="1">
      <c r="A76" s="295"/>
      <c r="B76" s="295"/>
      <c r="C76" s="295"/>
      <c r="D76" s="99"/>
      <c r="E76" s="9" t="s">
        <v>186</v>
      </c>
      <c r="F76" s="18">
        <f t="shared" si="32"/>
        <v>10633.04336</v>
      </c>
      <c r="G76" s="19"/>
      <c r="H76" s="19"/>
      <c r="I76" s="6">
        <v>10633.04336</v>
      </c>
      <c r="J76" s="18">
        <f t="shared" si="34"/>
        <v>10620.63481</v>
      </c>
      <c r="K76" s="19"/>
      <c r="L76" s="19"/>
      <c r="M76" s="6">
        <v>10620.63481</v>
      </c>
      <c r="N76" s="27">
        <f t="shared" si="33"/>
        <v>99.883301990033459</v>
      </c>
      <c r="O76" s="19"/>
      <c r="P76" s="19"/>
      <c r="Q76" s="19">
        <f t="shared" si="31"/>
        <v>99.883301990033459</v>
      </c>
    </row>
    <row r="77" spans="1:17" s="5" customFormat="1" ht="12">
      <c r="A77" s="295"/>
      <c r="B77" s="295"/>
      <c r="C77" s="295"/>
      <c r="D77" s="12"/>
      <c r="E77" s="9" t="s">
        <v>187</v>
      </c>
      <c r="F77" s="18">
        <f t="shared" si="32"/>
        <v>1050</v>
      </c>
      <c r="G77" s="19"/>
      <c r="H77" s="19">
        <v>1050</v>
      </c>
      <c r="I77" s="6"/>
      <c r="J77" s="18">
        <f t="shared" ref="J77:J80" si="35">SUM(K77:M77)</f>
        <v>1050</v>
      </c>
      <c r="K77" s="19"/>
      <c r="L77" s="19">
        <v>1050</v>
      </c>
      <c r="M77" s="6"/>
      <c r="N77" s="27">
        <f t="shared" si="33"/>
        <v>100</v>
      </c>
      <c r="O77" s="19"/>
      <c r="P77" s="19">
        <f t="shared" ref="P77:P85" si="36">L77/H77*100</f>
        <v>100</v>
      </c>
      <c r="Q77" s="19"/>
    </row>
    <row r="78" spans="1:17" s="5" customFormat="1" ht="12">
      <c r="A78" s="295"/>
      <c r="B78" s="295"/>
      <c r="C78" s="295"/>
      <c r="D78" s="12"/>
      <c r="E78" s="9" t="s">
        <v>188</v>
      </c>
      <c r="F78" s="18">
        <f t="shared" si="32"/>
        <v>5253.9897700000001</v>
      </c>
      <c r="G78" s="19"/>
      <c r="H78" s="19">
        <v>5253.9897700000001</v>
      </c>
      <c r="I78" s="6"/>
      <c r="J78" s="18">
        <f t="shared" si="35"/>
        <v>5253.9897700000001</v>
      </c>
      <c r="K78" s="19"/>
      <c r="L78" s="19">
        <v>5253.9897700000001</v>
      </c>
      <c r="M78" s="6"/>
      <c r="N78" s="27">
        <f t="shared" si="33"/>
        <v>100</v>
      </c>
      <c r="O78" s="19"/>
      <c r="P78" s="19">
        <f t="shared" si="36"/>
        <v>100</v>
      </c>
      <c r="Q78" s="19"/>
    </row>
    <row r="79" spans="1:17" s="5" customFormat="1" ht="12">
      <c r="A79" s="295"/>
      <c r="B79" s="295"/>
      <c r="C79" s="295"/>
      <c r="D79" s="12"/>
      <c r="E79" s="9" t="s">
        <v>189</v>
      </c>
      <c r="F79" s="18">
        <f t="shared" si="32"/>
        <v>850</v>
      </c>
      <c r="G79" s="19"/>
      <c r="H79" s="19">
        <v>850</v>
      </c>
      <c r="I79" s="6"/>
      <c r="J79" s="18">
        <f t="shared" si="35"/>
        <v>850</v>
      </c>
      <c r="K79" s="19"/>
      <c r="L79" s="19">
        <v>850</v>
      </c>
      <c r="M79" s="6"/>
      <c r="N79" s="27">
        <f t="shared" si="33"/>
        <v>100</v>
      </c>
      <c r="O79" s="19"/>
      <c r="P79" s="19">
        <f t="shared" si="36"/>
        <v>100</v>
      </c>
      <c r="Q79" s="19"/>
    </row>
    <row r="80" spans="1:17" s="5" customFormat="1" ht="12">
      <c r="A80" s="295"/>
      <c r="B80" s="295"/>
      <c r="C80" s="295"/>
      <c r="D80" s="12"/>
      <c r="E80" s="9" t="s">
        <v>190</v>
      </c>
      <c r="F80" s="18">
        <f t="shared" si="32"/>
        <v>835</v>
      </c>
      <c r="G80" s="19"/>
      <c r="H80" s="19">
        <v>417.5</v>
      </c>
      <c r="I80" s="6">
        <v>417.5</v>
      </c>
      <c r="J80" s="18">
        <f t="shared" si="35"/>
        <v>835</v>
      </c>
      <c r="K80" s="19"/>
      <c r="L80" s="19">
        <v>417.5</v>
      </c>
      <c r="M80" s="6">
        <v>417.5</v>
      </c>
      <c r="N80" s="27">
        <f t="shared" si="33"/>
        <v>100</v>
      </c>
      <c r="O80" s="19"/>
      <c r="P80" s="19">
        <f t="shared" si="36"/>
        <v>100</v>
      </c>
      <c r="Q80" s="19">
        <f>M80/I80*100</f>
        <v>100</v>
      </c>
    </row>
    <row r="81" spans="1:17" s="5" customFormat="1" ht="12">
      <c r="A81" s="295"/>
      <c r="B81" s="295"/>
      <c r="C81" s="295"/>
      <c r="D81" s="12"/>
      <c r="E81" s="9" t="s">
        <v>191</v>
      </c>
      <c r="F81" s="18">
        <f t="shared" ref="F81:F86" si="37">SUM(G81:I81)</f>
        <v>223815.6134</v>
      </c>
      <c r="G81" s="19"/>
      <c r="H81" s="19">
        <v>223815.6134</v>
      </c>
      <c r="I81" s="6"/>
      <c r="J81" s="18">
        <f t="shared" ref="J81:J86" si="38">SUM(K81:M81)</f>
        <v>223815.6134</v>
      </c>
      <c r="K81" s="19"/>
      <c r="L81" s="19">
        <v>223815.6134</v>
      </c>
      <c r="M81" s="6"/>
      <c r="N81" s="27">
        <f t="shared" si="33"/>
        <v>100</v>
      </c>
      <c r="O81" s="19"/>
      <c r="P81" s="19">
        <f t="shared" si="36"/>
        <v>100</v>
      </c>
      <c r="Q81" s="19"/>
    </row>
    <row r="82" spans="1:17" s="5" customFormat="1" ht="12">
      <c r="A82" s="295"/>
      <c r="B82" s="295"/>
      <c r="C82" s="295"/>
      <c r="D82" s="12"/>
      <c r="E82" s="9" t="s">
        <v>192</v>
      </c>
      <c r="F82" s="18">
        <f t="shared" si="37"/>
        <v>1164.6676199999999</v>
      </c>
      <c r="G82" s="19"/>
      <c r="H82" s="19">
        <v>1164.6676199999999</v>
      </c>
      <c r="I82" s="6"/>
      <c r="J82" s="18">
        <f t="shared" si="38"/>
        <v>1164.6676199999999</v>
      </c>
      <c r="K82" s="19"/>
      <c r="L82" s="19">
        <v>1164.6676199999999</v>
      </c>
      <c r="M82" s="6"/>
      <c r="N82" s="27">
        <f t="shared" si="33"/>
        <v>100</v>
      </c>
      <c r="O82" s="19"/>
      <c r="P82" s="19">
        <f t="shared" si="36"/>
        <v>100</v>
      </c>
      <c r="Q82" s="19"/>
    </row>
    <row r="83" spans="1:17" s="5" customFormat="1" ht="12">
      <c r="A83" s="295"/>
      <c r="B83" s="295"/>
      <c r="C83" s="295"/>
      <c r="D83" s="12"/>
      <c r="E83" s="9" t="s">
        <v>193</v>
      </c>
      <c r="F83" s="18">
        <f t="shared" si="37"/>
        <v>26629.61896</v>
      </c>
      <c r="G83" s="19"/>
      <c r="H83" s="19">
        <v>26629.61896</v>
      </c>
      <c r="I83" s="6"/>
      <c r="J83" s="18">
        <f t="shared" si="38"/>
        <v>26629.61896</v>
      </c>
      <c r="K83" s="19"/>
      <c r="L83" s="19">
        <v>26629.61896</v>
      </c>
      <c r="M83" s="6"/>
      <c r="N83" s="27">
        <f t="shared" si="33"/>
        <v>100</v>
      </c>
      <c r="O83" s="19"/>
      <c r="P83" s="19">
        <f t="shared" si="36"/>
        <v>100</v>
      </c>
      <c r="Q83" s="19"/>
    </row>
    <row r="84" spans="1:17" s="5" customFormat="1" ht="12">
      <c r="A84" s="295"/>
      <c r="B84" s="295"/>
      <c r="C84" s="295"/>
      <c r="D84" s="12"/>
      <c r="E84" s="9" t="s">
        <v>194</v>
      </c>
      <c r="F84" s="18">
        <f t="shared" si="37"/>
        <v>604.9941</v>
      </c>
      <c r="G84" s="19"/>
      <c r="H84" s="19">
        <v>604.9941</v>
      </c>
      <c r="I84" s="6"/>
      <c r="J84" s="18">
        <f t="shared" si="38"/>
        <v>604.9941</v>
      </c>
      <c r="K84" s="19"/>
      <c r="L84" s="19">
        <v>604.9941</v>
      </c>
      <c r="M84" s="6"/>
      <c r="N84" s="27">
        <f t="shared" si="33"/>
        <v>100</v>
      </c>
      <c r="O84" s="19"/>
      <c r="P84" s="19">
        <f t="shared" si="36"/>
        <v>100</v>
      </c>
      <c r="Q84" s="19"/>
    </row>
    <row r="85" spans="1:17" s="5" customFormat="1" ht="12">
      <c r="A85" s="295"/>
      <c r="B85" s="295"/>
      <c r="C85" s="295"/>
      <c r="D85" s="12"/>
      <c r="E85" s="9" t="s">
        <v>195</v>
      </c>
      <c r="F85" s="18">
        <f t="shared" si="37"/>
        <v>49.605899999999998</v>
      </c>
      <c r="G85" s="19"/>
      <c r="H85" s="19">
        <v>49.605899999999998</v>
      </c>
      <c r="I85" s="6"/>
      <c r="J85" s="18">
        <f t="shared" si="38"/>
        <v>49.605899999999998</v>
      </c>
      <c r="K85" s="19"/>
      <c r="L85" s="19">
        <v>49.605899999999998</v>
      </c>
      <c r="M85" s="6"/>
      <c r="N85" s="27">
        <f t="shared" si="33"/>
        <v>100</v>
      </c>
      <c r="O85" s="19"/>
      <c r="P85" s="19">
        <f t="shared" si="36"/>
        <v>100</v>
      </c>
      <c r="Q85" s="19"/>
    </row>
    <row r="86" spans="1:17" s="5" customFormat="1" ht="12">
      <c r="A86" s="295"/>
      <c r="B86" s="295"/>
      <c r="C86" s="295"/>
      <c r="D86" s="12"/>
      <c r="E86" s="9" t="s">
        <v>1440</v>
      </c>
      <c r="F86" s="18">
        <f t="shared" si="37"/>
        <v>250</v>
      </c>
      <c r="G86" s="19"/>
      <c r="H86" s="19">
        <v>250</v>
      </c>
      <c r="I86" s="6"/>
      <c r="J86" s="18">
        <f t="shared" si="38"/>
        <v>250</v>
      </c>
      <c r="K86" s="19"/>
      <c r="L86" s="19">
        <v>250</v>
      </c>
      <c r="M86" s="6"/>
      <c r="N86" s="27">
        <f t="shared" ref="N86" si="39">J86/F86*100</f>
        <v>100</v>
      </c>
      <c r="O86" s="19"/>
      <c r="P86" s="19">
        <f t="shared" ref="P86" si="40">L86/H86*100</f>
        <v>100</v>
      </c>
      <c r="Q86" s="19"/>
    </row>
    <row r="87" spans="1:17" s="5" customFormat="1" ht="29.25" customHeight="1">
      <c r="A87" s="295" t="s">
        <v>72</v>
      </c>
      <c r="B87" s="295" t="s">
        <v>236</v>
      </c>
      <c r="C87" s="295" t="s">
        <v>237</v>
      </c>
      <c r="D87" s="99" t="s">
        <v>15</v>
      </c>
      <c r="E87" s="13"/>
      <c r="F87" s="18">
        <f>F88</f>
        <v>219799.95611000003</v>
      </c>
      <c r="G87" s="19"/>
      <c r="H87" s="19">
        <f t="shared" ref="H87:M87" si="41">H88</f>
        <v>7571.4897700000001</v>
      </c>
      <c r="I87" s="6">
        <f t="shared" si="41"/>
        <v>212228.46634000004</v>
      </c>
      <c r="J87" s="18">
        <f t="shared" si="41"/>
        <v>218415.86413999996</v>
      </c>
      <c r="K87" s="19"/>
      <c r="L87" s="19">
        <f t="shared" si="41"/>
        <v>7571.4897700000001</v>
      </c>
      <c r="M87" s="6">
        <f t="shared" si="41"/>
        <v>210844.37436999998</v>
      </c>
      <c r="N87" s="27">
        <f t="shared" si="30"/>
        <v>99.370294701375016</v>
      </c>
      <c r="O87" s="19"/>
      <c r="P87" s="19">
        <f t="shared" ref="P87:P88" si="42">L87/H87*100</f>
        <v>100</v>
      </c>
      <c r="Q87" s="19">
        <f t="shared" ref="Q87:Q92" si="43">M87/I87*100</f>
        <v>99.347829255014886</v>
      </c>
    </row>
    <row r="88" spans="1:17" s="5" customFormat="1" ht="99" customHeight="1">
      <c r="A88" s="295"/>
      <c r="B88" s="295"/>
      <c r="C88" s="295"/>
      <c r="D88" s="12" t="s">
        <v>1439</v>
      </c>
      <c r="E88" s="13"/>
      <c r="F88" s="18">
        <f>SUM(F89:F96)</f>
        <v>219799.95611000003</v>
      </c>
      <c r="G88" s="19"/>
      <c r="H88" s="19">
        <f>SUM(H89:H96)</f>
        <v>7571.4897700000001</v>
      </c>
      <c r="I88" s="6">
        <f>SUM(I89:I96)</f>
        <v>212228.46634000004</v>
      </c>
      <c r="J88" s="18">
        <f>SUM(J89:J96)</f>
        <v>218415.86413999996</v>
      </c>
      <c r="K88" s="19"/>
      <c r="L88" s="19">
        <f>SUM(L89:L96)</f>
        <v>7571.4897700000001</v>
      </c>
      <c r="M88" s="6">
        <f>SUM(M89:M96)</f>
        <v>210844.37436999998</v>
      </c>
      <c r="N88" s="27">
        <f t="shared" si="30"/>
        <v>99.370294701375016</v>
      </c>
      <c r="O88" s="19"/>
      <c r="P88" s="19">
        <f t="shared" si="42"/>
        <v>100</v>
      </c>
      <c r="Q88" s="19">
        <f t="shared" si="43"/>
        <v>99.347829255014886</v>
      </c>
    </row>
    <row r="89" spans="1:17" s="5" customFormat="1" ht="16.5" customHeight="1">
      <c r="A89" s="295"/>
      <c r="B89" s="295"/>
      <c r="C89" s="295"/>
      <c r="D89" s="99"/>
      <c r="E89" s="9" t="s">
        <v>183</v>
      </c>
      <c r="F89" s="18">
        <f t="shared" ref="F89:F96" si="44">SUM(G89:I89)</f>
        <v>77696.946280000004</v>
      </c>
      <c r="G89" s="19"/>
      <c r="H89" s="19"/>
      <c r="I89" s="6">
        <v>77696.946280000004</v>
      </c>
      <c r="J89" s="18">
        <f>SUM(K89:M89)</f>
        <v>77696.219360000003</v>
      </c>
      <c r="K89" s="19"/>
      <c r="L89" s="19"/>
      <c r="M89" s="6">
        <v>77696.219360000003</v>
      </c>
      <c r="N89" s="27">
        <f t="shared" si="30"/>
        <v>99.999064416254697</v>
      </c>
      <c r="O89" s="19"/>
      <c r="P89" s="19"/>
      <c r="Q89" s="19">
        <f t="shared" si="43"/>
        <v>99.999064416254697</v>
      </c>
    </row>
    <row r="90" spans="1:17" s="5" customFormat="1" ht="16.5" customHeight="1">
      <c r="A90" s="295"/>
      <c r="B90" s="295"/>
      <c r="C90" s="295"/>
      <c r="D90" s="99"/>
      <c r="E90" s="9" t="s">
        <v>184</v>
      </c>
      <c r="F90" s="18">
        <f t="shared" si="44"/>
        <v>110381.8477</v>
      </c>
      <c r="G90" s="19"/>
      <c r="H90" s="19"/>
      <c r="I90" s="6">
        <v>110381.8477</v>
      </c>
      <c r="J90" s="18">
        <f t="shared" ref="J90:J92" si="45">SUM(K90:M90)</f>
        <v>109580.435</v>
      </c>
      <c r="K90" s="19"/>
      <c r="L90" s="19"/>
      <c r="M90" s="6">
        <v>109580.435</v>
      </c>
      <c r="N90" s="27">
        <f t="shared" si="30"/>
        <v>99.273963322141412</v>
      </c>
      <c r="O90" s="19"/>
      <c r="P90" s="19"/>
      <c r="Q90" s="19">
        <f t="shared" si="43"/>
        <v>99.273963322141412</v>
      </c>
    </row>
    <row r="91" spans="1:17" s="5" customFormat="1" ht="16.5" customHeight="1">
      <c r="A91" s="295"/>
      <c r="B91" s="295"/>
      <c r="C91" s="295"/>
      <c r="D91" s="99"/>
      <c r="E91" s="9" t="s">
        <v>185</v>
      </c>
      <c r="F91" s="18">
        <f t="shared" si="44"/>
        <v>13099.129000000001</v>
      </c>
      <c r="G91" s="19"/>
      <c r="H91" s="19"/>
      <c r="I91" s="6">
        <v>13099.129000000001</v>
      </c>
      <c r="J91" s="18">
        <f t="shared" si="45"/>
        <v>12529.5852</v>
      </c>
      <c r="K91" s="19"/>
      <c r="L91" s="19"/>
      <c r="M91" s="6">
        <v>12529.5852</v>
      </c>
      <c r="N91" s="27">
        <f t="shared" si="30"/>
        <v>95.652048315578824</v>
      </c>
      <c r="O91" s="19"/>
      <c r="P91" s="19"/>
      <c r="Q91" s="19">
        <f t="shared" si="43"/>
        <v>95.652048315578824</v>
      </c>
    </row>
    <row r="92" spans="1:17" s="5" customFormat="1" ht="16.5" customHeight="1">
      <c r="A92" s="295"/>
      <c r="B92" s="295"/>
      <c r="C92" s="295"/>
      <c r="D92" s="99"/>
      <c r="E92" s="9" t="s">
        <v>186</v>
      </c>
      <c r="F92" s="18">
        <f t="shared" si="44"/>
        <v>10633.04336</v>
      </c>
      <c r="G92" s="19"/>
      <c r="H92" s="19"/>
      <c r="I92" s="6">
        <v>10633.04336</v>
      </c>
      <c r="J92" s="18">
        <f t="shared" si="45"/>
        <v>10620.63481</v>
      </c>
      <c r="K92" s="19"/>
      <c r="L92" s="19"/>
      <c r="M92" s="6">
        <v>10620.63481</v>
      </c>
      <c r="N92" s="27">
        <f t="shared" si="30"/>
        <v>99.883301990033459</v>
      </c>
      <c r="O92" s="19"/>
      <c r="P92" s="19"/>
      <c r="Q92" s="19">
        <f t="shared" si="43"/>
        <v>99.883301990033459</v>
      </c>
    </row>
    <row r="93" spans="1:17" s="5" customFormat="1" ht="12">
      <c r="A93" s="295"/>
      <c r="B93" s="295"/>
      <c r="C93" s="295"/>
      <c r="D93" s="12"/>
      <c r="E93" s="9" t="s">
        <v>187</v>
      </c>
      <c r="F93" s="18">
        <f t="shared" si="44"/>
        <v>1050</v>
      </c>
      <c r="G93" s="19"/>
      <c r="H93" s="19">
        <v>1050</v>
      </c>
      <c r="I93" s="6"/>
      <c r="J93" s="18">
        <f t="shared" ref="J93:J96" si="46">SUM(K93:M93)</f>
        <v>1050</v>
      </c>
      <c r="K93" s="19"/>
      <c r="L93" s="19">
        <v>1050</v>
      </c>
      <c r="M93" s="6"/>
      <c r="N93" s="27">
        <f t="shared" si="30"/>
        <v>100</v>
      </c>
      <c r="O93" s="19"/>
      <c r="P93" s="19">
        <f t="shared" ref="P93:P110" si="47">L93/H93*100</f>
        <v>100</v>
      </c>
      <c r="Q93" s="19"/>
    </row>
    <row r="94" spans="1:17" s="5" customFormat="1" ht="12">
      <c r="A94" s="295"/>
      <c r="B94" s="295"/>
      <c r="C94" s="295"/>
      <c r="D94" s="12"/>
      <c r="E94" s="9" t="s">
        <v>188</v>
      </c>
      <c r="F94" s="18">
        <f t="shared" si="44"/>
        <v>5253.9897700000001</v>
      </c>
      <c r="G94" s="19"/>
      <c r="H94" s="19">
        <v>5253.9897700000001</v>
      </c>
      <c r="I94" s="6"/>
      <c r="J94" s="18">
        <f t="shared" si="46"/>
        <v>5253.9897700000001</v>
      </c>
      <c r="K94" s="19"/>
      <c r="L94" s="19">
        <v>5253.9897700000001</v>
      </c>
      <c r="M94" s="6"/>
      <c r="N94" s="27">
        <f t="shared" si="30"/>
        <v>100</v>
      </c>
      <c r="O94" s="19"/>
      <c r="P94" s="19">
        <f t="shared" si="47"/>
        <v>100</v>
      </c>
      <c r="Q94" s="19"/>
    </row>
    <row r="95" spans="1:17" s="5" customFormat="1" ht="12">
      <c r="A95" s="295"/>
      <c r="B95" s="295"/>
      <c r="C95" s="295"/>
      <c r="D95" s="12"/>
      <c r="E95" s="9" t="s">
        <v>189</v>
      </c>
      <c r="F95" s="18">
        <f t="shared" si="44"/>
        <v>850</v>
      </c>
      <c r="G95" s="19"/>
      <c r="H95" s="19">
        <v>850</v>
      </c>
      <c r="I95" s="6"/>
      <c r="J95" s="18">
        <f t="shared" si="46"/>
        <v>850</v>
      </c>
      <c r="K95" s="19"/>
      <c r="L95" s="19">
        <v>850</v>
      </c>
      <c r="M95" s="6"/>
      <c r="N95" s="27">
        <f t="shared" ref="N95:N123" si="48">J95/F95*100</f>
        <v>100</v>
      </c>
      <c r="O95" s="19"/>
      <c r="P95" s="19">
        <f t="shared" si="47"/>
        <v>100</v>
      </c>
      <c r="Q95" s="19"/>
    </row>
    <row r="96" spans="1:17" s="5" customFormat="1" ht="12">
      <c r="A96" s="295"/>
      <c r="B96" s="295"/>
      <c r="C96" s="295"/>
      <c r="D96" s="12"/>
      <c r="E96" s="9" t="s">
        <v>190</v>
      </c>
      <c r="F96" s="18">
        <f t="shared" si="44"/>
        <v>835</v>
      </c>
      <c r="G96" s="19"/>
      <c r="H96" s="19">
        <v>417.5</v>
      </c>
      <c r="I96" s="6">
        <v>417.5</v>
      </c>
      <c r="J96" s="18">
        <f t="shared" si="46"/>
        <v>835</v>
      </c>
      <c r="K96" s="19"/>
      <c r="L96" s="19">
        <v>417.5</v>
      </c>
      <c r="M96" s="6">
        <v>417.5</v>
      </c>
      <c r="N96" s="27">
        <f t="shared" si="48"/>
        <v>100</v>
      </c>
      <c r="O96" s="19"/>
      <c r="P96" s="19">
        <f t="shared" si="47"/>
        <v>100</v>
      </c>
      <c r="Q96" s="19">
        <f>M96/I96*100</f>
        <v>100</v>
      </c>
    </row>
    <row r="97" spans="1:18" s="5" customFormat="1" ht="56.25" customHeight="1">
      <c r="A97" s="295" t="s">
        <v>74</v>
      </c>
      <c r="B97" s="295" t="s">
        <v>238</v>
      </c>
      <c r="C97" s="295" t="s">
        <v>239</v>
      </c>
      <c r="D97" s="99" t="s">
        <v>15</v>
      </c>
      <c r="E97" s="13"/>
      <c r="F97" s="18">
        <f>F98</f>
        <v>251609.89997999999</v>
      </c>
      <c r="G97" s="19"/>
      <c r="H97" s="19">
        <f>H98</f>
        <v>251609.89997999999</v>
      </c>
      <c r="I97" s="6"/>
      <c r="J97" s="18">
        <f>J98</f>
        <v>251609.89997999999</v>
      </c>
      <c r="K97" s="19"/>
      <c r="L97" s="19">
        <f>L98</f>
        <v>251609.89997999999</v>
      </c>
      <c r="M97" s="6"/>
      <c r="N97" s="27">
        <f t="shared" si="48"/>
        <v>100</v>
      </c>
      <c r="O97" s="19"/>
      <c r="P97" s="19">
        <f t="shared" si="47"/>
        <v>100</v>
      </c>
      <c r="Q97" s="19"/>
    </row>
    <row r="98" spans="1:18" s="5" customFormat="1" ht="156">
      <c r="A98" s="295"/>
      <c r="B98" s="295"/>
      <c r="C98" s="295"/>
      <c r="D98" s="12" t="s">
        <v>1439</v>
      </c>
      <c r="E98" s="13"/>
      <c r="F98" s="18">
        <f>F99+F100+F101</f>
        <v>251609.89997999999</v>
      </c>
      <c r="G98" s="19"/>
      <c r="H98" s="19">
        <f>H99+H100+H101</f>
        <v>251609.89997999999</v>
      </c>
      <c r="I98" s="6"/>
      <c r="J98" s="18">
        <f>J99+J100+J101</f>
        <v>251609.89997999999</v>
      </c>
      <c r="K98" s="19"/>
      <c r="L98" s="19">
        <f>L99+L100+L101</f>
        <v>251609.89997999999</v>
      </c>
      <c r="M98" s="6"/>
      <c r="N98" s="27">
        <f t="shared" si="48"/>
        <v>100</v>
      </c>
      <c r="O98" s="19"/>
      <c r="P98" s="19">
        <f t="shared" si="47"/>
        <v>100</v>
      </c>
      <c r="Q98" s="19"/>
    </row>
    <row r="99" spans="1:18" s="5" customFormat="1" ht="12">
      <c r="A99" s="295"/>
      <c r="B99" s="295"/>
      <c r="C99" s="295"/>
      <c r="D99" s="12"/>
      <c r="E99" s="9" t="s">
        <v>191</v>
      </c>
      <c r="F99" s="18">
        <f>SUM(G99:I99)</f>
        <v>223815.6134</v>
      </c>
      <c r="G99" s="19"/>
      <c r="H99" s="19">
        <v>223815.6134</v>
      </c>
      <c r="I99" s="6"/>
      <c r="J99" s="18">
        <f>SUM(K99:M99)</f>
        <v>223815.6134</v>
      </c>
      <c r="K99" s="19"/>
      <c r="L99" s="19">
        <v>223815.6134</v>
      </c>
      <c r="M99" s="6"/>
      <c r="N99" s="27">
        <f t="shared" si="48"/>
        <v>100</v>
      </c>
      <c r="O99" s="19"/>
      <c r="P99" s="19">
        <f t="shared" si="47"/>
        <v>100</v>
      </c>
      <c r="Q99" s="19"/>
    </row>
    <row r="100" spans="1:18" s="5" customFormat="1" ht="12">
      <c r="A100" s="295"/>
      <c r="B100" s="295"/>
      <c r="C100" s="295"/>
      <c r="D100" s="12"/>
      <c r="E100" s="9" t="s">
        <v>192</v>
      </c>
      <c r="F100" s="18">
        <f>SUM(G100:I100)</f>
        <v>1164.6676199999999</v>
      </c>
      <c r="G100" s="19"/>
      <c r="H100" s="19">
        <v>1164.6676199999999</v>
      </c>
      <c r="I100" s="6"/>
      <c r="J100" s="18">
        <f>SUM(K100:M100)</f>
        <v>1164.6676199999999</v>
      </c>
      <c r="K100" s="19"/>
      <c r="L100" s="19">
        <v>1164.6676199999999</v>
      </c>
      <c r="M100" s="6"/>
      <c r="N100" s="27">
        <f t="shared" si="48"/>
        <v>100</v>
      </c>
      <c r="O100" s="19"/>
      <c r="P100" s="19">
        <f t="shared" si="47"/>
        <v>100</v>
      </c>
      <c r="Q100" s="19"/>
    </row>
    <row r="101" spans="1:18" s="5" customFormat="1" ht="12">
      <c r="A101" s="295"/>
      <c r="B101" s="295"/>
      <c r="C101" s="295"/>
      <c r="D101" s="12"/>
      <c r="E101" s="9" t="s">
        <v>193</v>
      </c>
      <c r="F101" s="18">
        <f>SUM(G101:I101)</f>
        <v>26629.61896</v>
      </c>
      <c r="G101" s="19"/>
      <c r="H101" s="19">
        <v>26629.61896</v>
      </c>
      <c r="I101" s="6"/>
      <c r="J101" s="18">
        <f>SUM(K101:M101)</f>
        <v>26629.61896</v>
      </c>
      <c r="K101" s="19"/>
      <c r="L101" s="19">
        <v>26629.61896</v>
      </c>
      <c r="M101" s="6"/>
      <c r="N101" s="27">
        <f t="shared" si="48"/>
        <v>100</v>
      </c>
      <c r="O101" s="19"/>
      <c r="P101" s="19">
        <f t="shared" si="47"/>
        <v>100</v>
      </c>
      <c r="Q101" s="19"/>
    </row>
    <row r="102" spans="1:18" s="5" customFormat="1" ht="49.5" customHeight="1">
      <c r="A102" s="295" t="s">
        <v>77</v>
      </c>
      <c r="B102" s="295" t="s">
        <v>240</v>
      </c>
      <c r="C102" s="295" t="s">
        <v>241</v>
      </c>
      <c r="D102" s="99" t="s">
        <v>15</v>
      </c>
      <c r="E102" s="13"/>
      <c r="F102" s="18">
        <f>F103</f>
        <v>654.6</v>
      </c>
      <c r="G102" s="19"/>
      <c r="H102" s="19">
        <f>H103</f>
        <v>654.6</v>
      </c>
      <c r="I102" s="6"/>
      <c r="J102" s="18">
        <f>J103</f>
        <v>654.6</v>
      </c>
      <c r="K102" s="19"/>
      <c r="L102" s="19">
        <f>L103</f>
        <v>654.6</v>
      </c>
      <c r="M102" s="6"/>
      <c r="N102" s="27">
        <f t="shared" si="48"/>
        <v>100</v>
      </c>
      <c r="O102" s="19"/>
      <c r="P102" s="19">
        <f t="shared" si="47"/>
        <v>100</v>
      </c>
      <c r="Q102" s="19"/>
    </row>
    <row r="103" spans="1:18" s="5" customFormat="1" ht="156">
      <c r="A103" s="295"/>
      <c r="B103" s="295"/>
      <c r="C103" s="295"/>
      <c r="D103" s="12" t="s">
        <v>1439</v>
      </c>
      <c r="E103" s="13"/>
      <c r="F103" s="18">
        <f>F104+F105</f>
        <v>654.6</v>
      </c>
      <c r="G103" s="19"/>
      <c r="H103" s="19">
        <f>H104+H105</f>
        <v>654.6</v>
      </c>
      <c r="I103" s="6"/>
      <c r="J103" s="18">
        <f>J104+J105</f>
        <v>654.6</v>
      </c>
      <c r="K103" s="19"/>
      <c r="L103" s="19">
        <f>L104+L105</f>
        <v>654.6</v>
      </c>
      <c r="M103" s="6"/>
      <c r="N103" s="27">
        <f t="shared" si="48"/>
        <v>100</v>
      </c>
      <c r="O103" s="19"/>
      <c r="P103" s="19">
        <f t="shared" si="47"/>
        <v>100</v>
      </c>
      <c r="Q103" s="19"/>
    </row>
    <row r="104" spans="1:18" s="5" customFormat="1" ht="12">
      <c r="A104" s="295"/>
      <c r="B104" s="295"/>
      <c r="C104" s="295"/>
      <c r="D104" s="12"/>
      <c r="E104" s="9" t="s">
        <v>194</v>
      </c>
      <c r="F104" s="18">
        <f>SUM(G104:I104)</f>
        <v>604.9941</v>
      </c>
      <c r="G104" s="19"/>
      <c r="H104" s="19">
        <v>604.9941</v>
      </c>
      <c r="I104" s="6"/>
      <c r="J104" s="18">
        <f>SUM(K104:M104)</f>
        <v>604.9941</v>
      </c>
      <c r="K104" s="19"/>
      <c r="L104" s="19">
        <v>604.9941</v>
      </c>
      <c r="M104" s="6"/>
      <c r="N104" s="27">
        <f t="shared" si="48"/>
        <v>100</v>
      </c>
      <c r="O104" s="19"/>
      <c r="P104" s="19">
        <f t="shared" si="47"/>
        <v>100</v>
      </c>
      <c r="Q104" s="19"/>
    </row>
    <row r="105" spans="1:18" s="5" customFormat="1" ht="12">
      <c r="A105" s="295"/>
      <c r="B105" s="295"/>
      <c r="C105" s="295"/>
      <c r="D105" s="12"/>
      <c r="E105" s="9" t="s">
        <v>195</v>
      </c>
      <c r="F105" s="18">
        <f>SUM(G105:I105)</f>
        <v>49.605899999999998</v>
      </c>
      <c r="G105" s="19"/>
      <c r="H105" s="19">
        <v>49.605899999999998</v>
      </c>
      <c r="I105" s="6"/>
      <c r="J105" s="18">
        <f>SUM(K105:M105)</f>
        <v>49.605899999999998</v>
      </c>
      <c r="K105" s="19"/>
      <c r="L105" s="19">
        <v>49.605899999999998</v>
      </c>
      <c r="M105" s="6"/>
      <c r="N105" s="27">
        <f t="shared" si="48"/>
        <v>100</v>
      </c>
      <c r="O105" s="19"/>
      <c r="P105" s="19">
        <f t="shared" si="47"/>
        <v>100</v>
      </c>
      <c r="Q105" s="19"/>
    </row>
    <row r="106" spans="1:18" s="5" customFormat="1" ht="85.5" customHeight="1">
      <c r="A106" s="295" t="s">
        <v>242</v>
      </c>
      <c r="B106" s="295" t="s">
        <v>243</v>
      </c>
      <c r="C106" s="295" t="s">
        <v>244</v>
      </c>
      <c r="D106" s="99" t="s">
        <v>15</v>
      </c>
      <c r="E106" s="13"/>
      <c r="F106" s="18">
        <f>F107</f>
        <v>250</v>
      </c>
      <c r="G106" s="19"/>
      <c r="H106" s="19">
        <f>H107</f>
        <v>250</v>
      </c>
      <c r="I106" s="6"/>
      <c r="J106" s="18">
        <f>J107</f>
        <v>250</v>
      </c>
      <c r="K106" s="19"/>
      <c r="L106" s="19">
        <f>L107</f>
        <v>250</v>
      </c>
      <c r="M106" s="6"/>
      <c r="N106" s="27">
        <f t="shared" si="48"/>
        <v>100</v>
      </c>
      <c r="O106" s="19"/>
      <c r="P106" s="19">
        <f t="shared" si="47"/>
        <v>100</v>
      </c>
      <c r="Q106" s="19"/>
    </row>
    <row r="107" spans="1:18" s="5" customFormat="1" ht="85.5" customHeight="1">
      <c r="A107" s="295"/>
      <c r="B107" s="295"/>
      <c r="C107" s="295"/>
      <c r="D107" s="12" t="s">
        <v>1439</v>
      </c>
      <c r="E107" s="13"/>
      <c r="F107" s="18">
        <f>F108</f>
        <v>250</v>
      </c>
      <c r="G107" s="19"/>
      <c r="H107" s="19">
        <f>H108</f>
        <v>250</v>
      </c>
      <c r="I107" s="6"/>
      <c r="J107" s="18">
        <f>J108</f>
        <v>250</v>
      </c>
      <c r="K107" s="19"/>
      <c r="L107" s="19">
        <f>L108</f>
        <v>250</v>
      </c>
      <c r="M107" s="6"/>
      <c r="N107" s="27">
        <f t="shared" si="48"/>
        <v>100</v>
      </c>
      <c r="O107" s="19"/>
      <c r="P107" s="19">
        <f t="shared" si="47"/>
        <v>100</v>
      </c>
      <c r="Q107" s="19"/>
    </row>
    <row r="108" spans="1:18" s="5" customFormat="1" ht="12">
      <c r="A108" s="295"/>
      <c r="B108" s="295"/>
      <c r="C108" s="295"/>
      <c r="D108" s="12"/>
      <c r="E108" s="9" t="s">
        <v>1440</v>
      </c>
      <c r="F108" s="18">
        <f>SUM(G108:I108)</f>
        <v>250</v>
      </c>
      <c r="G108" s="19"/>
      <c r="H108" s="19">
        <v>250</v>
      </c>
      <c r="I108" s="6"/>
      <c r="J108" s="18">
        <f>SUM(K108:M108)</f>
        <v>250</v>
      </c>
      <c r="K108" s="19"/>
      <c r="L108" s="19">
        <v>250</v>
      </c>
      <c r="M108" s="6"/>
      <c r="N108" s="27">
        <f t="shared" si="48"/>
        <v>100</v>
      </c>
      <c r="O108" s="19"/>
      <c r="P108" s="19">
        <f t="shared" si="47"/>
        <v>100</v>
      </c>
      <c r="Q108" s="19"/>
    </row>
    <row r="109" spans="1:18" s="5" customFormat="1" ht="32.25" customHeight="1">
      <c r="A109" s="299" t="s">
        <v>19</v>
      </c>
      <c r="B109" s="285" t="s">
        <v>245</v>
      </c>
      <c r="C109" s="285" t="s">
        <v>246</v>
      </c>
      <c r="D109" s="99" t="s">
        <v>15</v>
      </c>
      <c r="E109" s="13"/>
      <c r="F109" s="18">
        <f>G109+H109+I109</f>
        <v>871369.59928999993</v>
      </c>
      <c r="G109" s="19">
        <f t="shared" ref="G109:M109" si="49">G110</f>
        <v>76378.361999999994</v>
      </c>
      <c r="H109" s="19">
        <f t="shared" si="49"/>
        <v>621786.18332999991</v>
      </c>
      <c r="I109" s="6">
        <f t="shared" si="49"/>
        <v>173205.05396000002</v>
      </c>
      <c r="J109" s="18">
        <f>K109+L109+M109</f>
        <v>865903.62480999995</v>
      </c>
      <c r="K109" s="19">
        <f t="shared" si="49"/>
        <v>75934.443369999994</v>
      </c>
      <c r="L109" s="19">
        <f t="shared" si="49"/>
        <v>621785.94114999997</v>
      </c>
      <c r="M109" s="6">
        <f t="shared" si="49"/>
        <v>168183.24028999999</v>
      </c>
      <c r="N109" s="27">
        <f t="shared" si="48"/>
        <v>99.372714576632731</v>
      </c>
      <c r="O109" s="19">
        <f>K109/G109*100</f>
        <v>99.41879006255725</v>
      </c>
      <c r="P109" s="19">
        <f t="shared" si="47"/>
        <v>99.99996105091968</v>
      </c>
      <c r="Q109" s="19">
        <f t="shared" ref="Q109:Q113" si="50">M109/I109*100</f>
        <v>97.100654077242012</v>
      </c>
      <c r="R109" s="151">
        <f>F134+F146+F151+F155+F158+F161+F165+F169</f>
        <v>871369.59928999993</v>
      </c>
    </row>
    <row r="110" spans="1:18" s="5" customFormat="1" ht="156">
      <c r="A110" s="300"/>
      <c r="B110" s="286"/>
      <c r="C110" s="286"/>
      <c r="D110" s="12" t="s">
        <v>1439</v>
      </c>
      <c r="E110" s="13"/>
      <c r="F110" s="18">
        <f>G110+H110+I110</f>
        <v>871369.59928999993</v>
      </c>
      <c r="G110" s="19">
        <f>SUM(G111:G133)</f>
        <v>76378.361999999994</v>
      </c>
      <c r="H110" s="19">
        <f>SUM(H111:H133)</f>
        <v>621786.18332999991</v>
      </c>
      <c r="I110" s="6">
        <f>SUM(I111:I133)</f>
        <v>173205.05396000002</v>
      </c>
      <c r="J110" s="18">
        <f>K110+L110+M110</f>
        <v>865903.62480999995</v>
      </c>
      <c r="K110" s="19">
        <f>SUM(K111:K133)</f>
        <v>75934.443369999994</v>
      </c>
      <c r="L110" s="19">
        <f>SUM(L111:L133)</f>
        <v>621785.94114999997</v>
      </c>
      <c r="M110" s="6">
        <f>SUM(M111:M133)</f>
        <v>168183.24028999999</v>
      </c>
      <c r="N110" s="27">
        <f t="shared" si="48"/>
        <v>99.372714576632731</v>
      </c>
      <c r="O110" s="19">
        <f>K110/G110*100</f>
        <v>99.41879006255725</v>
      </c>
      <c r="P110" s="19">
        <f t="shared" si="47"/>
        <v>99.99996105091968</v>
      </c>
      <c r="Q110" s="19">
        <f t="shared" si="50"/>
        <v>97.100654077242012</v>
      </c>
    </row>
    <row r="111" spans="1:18" s="5" customFormat="1" ht="12">
      <c r="A111" s="300"/>
      <c r="B111" s="286"/>
      <c r="C111" s="286"/>
      <c r="D111" s="12"/>
      <c r="E111" s="9" t="s">
        <v>196</v>
      </c>
      <c r="F111" s="18">
        <f>SUM(G111:I111)</f>
        <v>103135.6349</v>
      </c>
      <c r="G111" s="19"/>
      <c r="H111" s="19"/>
      <c r="I111" s="6">
        <v>103135.6349</v>
      </c>
      <c r="J111" s="18">
        <f t="shared" ref="J111:J113" si="51">SUM(K111:M111)</f>
        <v>99199.672099999996</v>
      </c>
      <c r="K111" s="19"/>
      <c r="L111" s="19"/>
      <c r="M111" s="6">
        <v>99199.672099999996</v>
      </c>
      <c r="N111" s="27">
        <f t="shared" si="48"/>
        <v>96.1837023606668</v>
      </c>
      <c r="O111" s="19"/>
      <c r="P111" s="19"/>
      <c r="Q111" s="19">
        <f t="shared" si="50"/>
        <v>96.1837023606668</v>
      </c>
    </row>
    <row r="112" spans="1:18" s="5" customFormat="1" ht="12">
      <c r="A112" s="300"/>
      <c r="B112" s="286"/>
      <c r="C112" s="286"/>
      <c r="D112" s="12"/>
      <c r="E112" s="9" t="s">
        <v>197</v>
      </c>
      <c r="F112" s="18">
        <f t="shared" ref="F112:F114" si="52">SUM(G112:I112)</f>
        <v>49358.644260000001</v>
      </c>
      <c r="G112" s="19"/>
      <c r="H112" s="19"/>
      <c r="I112" s="6">
        <v>49358.644260000001</v>
      </c>
      <c r="J112" s="18">
        <f t="shared" si="51"/>
        <v>48865.745139999999</v>
      </c>
      <c r="K112" s="19"/>
      <c r="L112" s="19"/>
      <c r="M112" s="6">
        <v>48865.745139999999</v>
      </c>
      <c r="N112" s="27">
        <f t="shared" si="48"/>
        <v>99.001392507047754</v>
      </c>
      <c r="O112" s="19"/>
      <c r="P112" s="19"/>
      <c r="Q112" s="19">
        <f t="shared" si="50"/>
        <v>99.001392507047754</v>
      </c>
    </row>
    <row r="113" spans="1:17" s="5" customFormat="1" ht="12">
      <c r="A113" s="300"/>
      <c r="B113" s="286"/>
      <c r="C113" s="286"/>
      <c r="D113" s="12"/>
      <c r="E113" s="9" t="s">
        <v>198</v>
      </c>
      <c r="F113" s="18">
        <f t="shared" si="52"/>
        <v>11305.041999999999</v>
      </c>
      <c r="G113" s="19"/>
      <c r="H113" s="19"/>
      <c r="I113" s="6">
        <v>11305.041999999999</v>
      </c>
      <c r="J113" s="18">
        <f t="shared" si="51"/>
        <v>11291.7377</v>
      </c>
      <c r="K113" s="19"/>
      <c r="L113" s="19"/>
      <c r="M113" s="6">
        <v>11291.7377</v>
      </c>
      <c r="N113" s="27">
        <f t="shared" si="48"/>
        <v>99.882315342127882</v>
      </c>
      <c r="O113" s="19"/>
      <c r="P113" s="19"/>
      <c r="Q113" s="19">
        <f t="shared" si="50"/>
        <v>99.882315342127882</v>
      </c>
    </row>
    <row r="114" spans="1:17" s="5" customFormat="1" ht="12">
      <c r="A114" s="300"/>
      <c r="B114" s="286"/>
      <c r="C114" s="286"/>
      <c r="D114" s="12"/>
      <c r="E114" s="9" t="s">
        <v>201</v>
      </c>
      <c r="F114" s="18">
        <f t="shared" si="52"/>
        <v>2531</v>
      </c>
      <c r="G114" s="19"/>
      <c r="H114" s="19">
        <v>2531</v>
      </c>
      <c r="I114" s="6"/>
      <c r="J114" s="18">
        <f>SUM(K114:M114)</f>
        <v>2531</v>
      </c>
      <c r="K114" s="19"/>
      <c r="L114" s="19">
        <v>2531</v>
      </c>
      <c r="M114" s="6"/>
      <c r="N114" s="27">
        <f t="shared" si="48"/>
        <v>100</v>
      </c>
      <c r="O114" s="19"/>
      <c r="P114" s="19">
        <f t="shared" ref="P114:P127" si="53">L114/H114*100</f>
        <v>100</v>
      </c>
      <c r="Q114" s="19"/>
    </row>
    <row r="115" spans="1:17" s="5" customFormat="1" ht="12">
      <c r="A115" s="300"/>
      <c r="B115" s="286"/>
      <c r="C115" s="286"/>
      <c r="D115" s="12"/>
      <c r="E115" s="9" t="s">
        <v>202</v>
      </c>
      <c r="F115" s="18">
        <f>SUM(G115:I115)</f>
        <v>410</v>
      </c>
      <c r="G115" s="19"/>
      <c r="H115" s="19">
        <v>410</v>
      </c>
      <c r="I115" s="6"/>
      <c r="J115" s="18">
        <f t="shared" ref="J115:J120" si="54">SUM(K115:M115)</f>
        <v>410</v>
      </c>
      <c r="K115" s="19"/>
      <c r="L115" s="19">
        <v>410</v>
      </c>
      <c r="M115" s="6"/>
      <c r="N115" s="27">
        <f t="shared" si="48"/>
        <v>100</v>
      </c>
      <c r="O115" s="19"/>
      <c r="P115" s="19">
        <f t="shared" si="53"/>
        <v>100</v>
      </c>
      <c r="Q115" s="19"/>
    </row>
    <row r="116" spans="1:17" s="5" customFormat="1" ht="12">
      <c r="A116" s="300"/>
      <c r="B116" s="286"/>
      <c r="C116" s="286"/>
      <c r="D116" s="12"/>
      <c r="E116" s="9" t="s">
        <v>203</v>
      </c>
      <c r="F116" s="18">
        <f t="shared" ref="F116:F120" si="55">SUM(G116:I116)</f>
        <v>3658.1438800000001</v>
      </c>
      <c r="G116" s="19"/>
      <c r="H116" s="19">
        <v>3658.1438800000001</v>
      </c>
      <c r="I116" s="6"/>
      <c r="J116" s="18">
        <f t="shared" si="54"/>
        <v>3658.1438800000001</v>
      </c>
      <c r="K116" s="19"/>
      <c r="L116" s="19">
        <v>3658.1438800000001</v>
      </c>
      <c r="M116" s="6"/>
      <c r="N116" s="27">
        <f t="shared" si="48"/>
        <v>100</v>
      </c>
      <c r="O116" s="19"/>
      <c r="P116" s="19">
        <f t="shared" si="53"/>
        <v>100</v>
      </c>
      <c r="Q116" s="19"/>
    </row>
    <row r="117" spans="1:17" s="5" customFormat="1" ht="12">
      <c r="A117" s="300"/>
      <c r="B117" s="286"/>
      <c r="C117" s="286"/>
      <c r="D117" s="12"/>
      <c r="E117" s="9" t="s">
        <v>204</v>
      </c>
      <c r="F117" s="18">
        <f t="shared" si="55"/>
        <v>1121.97135</v>
      </c>
      <c r="G117" s="19"/>
      <c r="H117" s="19">
        <v>1121.97135</v>
      </c>
      <c r="I117" s="6"/>
      <c r="J117" s="18">
        <f t="shared" si="54"/>
        <v>1121.97135</v>
      </c>
      <c r="K117" s="19"/>
      <c r="L117" s="19">
        <v>1121.97135</v>
      </c>
      <c r="M117" s="6"/>
      <c r="N117" s="27">
        <f t="shared" si="48"/>
        <v>100</v>
      </c>
      <c r="O117" s="19"/>
      <c r="P117" s="19">
        <f t="shared" si="53"/>
        <v>100</v>
      </c>
      <c r="Q117" s="19"/>
    </row>
    <row r="118" spans="1:17" s="5" customFormat="1" ht="12">
      <c r="A118" s="300"/>
      <c r="B118" s="286"/>
      <c r="C118" s="286"/>
      <c r="D118" s="12"/>
      <c r="E118" s="9" t="s">
        <v>199</v>
      </c>
      <c r="F118" s="18">
        <f t="shared" si="55"/>
        <v>27950.132799999999</v>
      </c>
      <c r="G118" s="19"/>
      <c r="H118" s="19">
        <v>24317.7</v>
      </c>
      <c r="I118" s="6">
        <v>3632.4328</v>
      </c>
      <c r="J118" s="18">
        <f t="shared" si="54"/>
        <v>27384.538919999999</v>
      </c>
      <c r="K118" s="19"/>
      <c r="L118" s="19">
        <v>24317.460289999999</v>
      </c>
      <c r="M118" s="6">
        <v>3067.07863</v>
      </c>
      <c r="N118" s="27">
        <f t="shared" si="48"/>
        <v>97.97641791526658</v>
      </c>
      <c r="O118" s="19"/>
      <c r="P118" s="19">
        <f t="shared" si="53"/>
        <v>99.999014257104903</v>
      </c>
      <c r="Q118" s="19">
        <f t="shared" ref="Q118:Q119" si="56">M118/I118*100</f>
        <v>84.435935882970767</v>
      </c>
    </row>
    <row r="119" spans="1:17" s="5" customFormat="1" ht="12">
      <c r="A119" s="300"/>
      <c r="B119" s="286"/>
      <c r="C119" s="286"/>
      <c r="D119" s="12"/>
      <c r="E119" s="9" t="s">
        <v>654</v>
      </c>
      <c r="F119" s="18">
        <f t="shared" si="55"/>
        <v>800</v>
      </c>
      <c r="G119" s="19"/>
      <c r="H119" s="19">
        <v>400</v>
      </c>
      <c r="I119" s="6">
        <v>400</v>
      </c>
      <c r="J119" s="18">
        <f t="shared" si="54"/>
        <v>800</v>
      </c>
      <c r="K119" s="19"/>
      <c r="L119" s="19">
        <v>400</v>
      </c>
      <c r="M119" s="6">
        <v>400</v>
      </c>
      <c r="N119" s="27">
        <f t="shared" si="48"/>
        <v>100</v>
      </c>
      <c r="O119" s="19"/>
      <c r="P119" s="19">
        <f t="shared" si="53"/>
        <v>100</v>
      </c>
      <c r="Q119" s="19">
        <f t="shared" si="56"/>
        <v>100</v>
      </c>
    </row>
    <row r="120" spans="1:17" s="5" customFormat="1" ht="12">
      <c r="A120" s="300"/>
      <c r="B120" s="286"/>
      <c r="C120" s="286"/>
      <c r="D120" s="12"/>
      <c r="E120" s="9" t="s">
        <v>200</v>
      </c>
      <c r="F120" s="18">
        <f t="shared" si="55"/>
        <v>300</v>
      </c>
      <c r="G120" s="19"/>
      <c r="H120" s="19">
        <v>300</v>
      </c>
      <c r="I120" s="6"/>
      <c r="J120" s="18">
        <f t="shared" si="54"/>
        <v>300</v>
      </c>
      <c r="K120" s="19"/>
      <c r="L120" s="19">
        <v>300</v>
      </c>
      <c r="M120" s="6"/>
      <c r="N120" s="27">
        <f t="shared" si="48"/>
        <v>100</v>
      </c>
      <c r="O120" s="19"/>
      <c r="P120" s="19">
        <f t="shared" si="53"/>
        <v>100</v>
      </c>
      <c r="Q120" s="19"/>
    </row>
    <row r="121" spans="1:17" s="5" customFormat="1" ht="12">
      <c r="A121" s="300"/>
      <c r="B121" s="286"/>
      <c r="C121" s="286"/>
      <c r="D121" s="12"/>
      <c r="E121" s="9" t="s">
        <v>205</v>
      </c>
      <c r="F121" s="18">
        <f t="shared" ref="F121:F133" si="57">SUM(G121:I121)</f>
        <v>343195.70929999999</v>
      </c>
      <c r="G121" s="19"/>
      <c r="H121" s="19">
        <v>343195.70929999999</v>
      </c>
      <c r="I121" s="6"/>
      <c r="J121" s="18">
        <f t="shared" ref="J121:J133" si="58">SUM(K121:M121)</f>
        <v>343195.70929999999</v>
      </c>
      <c r="K121" s="19"/>
      <c r="L121" s="19">
        <v>343195.70929999999</v>
      </c>
      <c r="M121" s="6"/>
      <c r="N121" s="27">
        <f t="shared" si="48"/>
        <v>100</v>
      </c>
      <c r="O121" s="19"/>
      <c r="P121" s="19">
        <f t="shared" si="53"/>
        <v>100</v>
      </c>
      <c r="Q121" s="19"/>
    </row>
    <row r="122" spans="1:17" s="5" customFormat="1" ht="12">
      <c r="A122" s="300"/>
      <c r="B122" s="286"/>
      <c r="C122" s="286"/>
      <c r="D122" s="12"/>
      <c r="E122" s="9" t="s">
        <v>206</v>
      </c>
      <c r="F122" s="18">
        <f t="shared" si="57"/>
        <v>8679.0563899999997</v>
      </c>
      <c r="G122" s="19"/>
      <c r="H122" s="19">
        <v>8679.0563899999997</v>
      </c>
      <c r="I122" s="6"/>
      <c r="J122" s="18">
        <f t="shared" si="58"/>
        <v>8679.0563899999997</v>
      </c>
      <c r="K122" s="19"/>
      <c r="L122" s="19">
        <v>8679.0563899999997</v>
      </c>
      <c r="M122" s="6"/>
      <c r="N122" s="27">
        <f t="shared" si="48"/>
        <v>100</v>
      </c>
      <c r="O122" s="19"/>
      <c r="P122" s="19">
        <f t="shared" si="53"/>
        <v>100</v>
      </c>
      <c r="Q122" s="19"/>
    </row>
    <row r="123" spans="1:17" s="5" customFormat="1" ht="12">
      <c r="A123" s="300"/>
      <c r="B123" s="286"/>
      <c r="C123" s="286"/>
      <c r="D123" s="12"/>
      <c r="E123" s="9" t="s">
        <v>207</v>
      </c>
      <c r="F123" s="18">
        <f t="shared" si="57"/>
        <v>225347.5344</v>
      </c>
      <c r="G123" s="19"/>
      <c r="H123" s="19">
        <v>225347.5344</v>
      </c>
      <c r="I123" s="6"/>
      <c r="J123" s="18">
        <f t="shared" si="58"/>
        <v>225347.5344</v>
      </c>
      <c r="K123" s="19"/>
      <c r="L123" s="19">
        <v>225347.5344</v>
      </c>
      <c r="M123" s="6"/>
      <c r="N123" s="27">
        <f t="shared" si="48"/>
        <v>100</v>
      </c>
      <c r="O123" s="19"/>
      <c r="P123" s="19">
        <f t="shared" si="53"/>
        <v>100</v>
      </c>
      <c r="Q123" s="19"/>
    </row>
    <row r="124" spans="1:17" s="5" customFormat="1" ht="12">
      <c r="A124" s="300"/>
      <c r="B124" s="286"/>
      <c r="C124" s="286"/>
      <c r="D124" s="12"/>
      <c r="E124" s="9" t="s">
        <v>208</v>
      </c>
      <c r="F124" s="18">
        <f t="shared" si="57"/>
        <v>5410.7363000000005</v>
      </c>
      <c r="G124" s="19"/>
      <c r="H124" s="19">
        <v>2709.7363</v>
      </c>
      <c r="I124" s="6">
        <v>2701</v>
      </c>
      <c r="J124" s="18">
        <f t="shared" si="58"/>
        <v>5410.7363000000005</v>
      </c>
      <c r="K124" s="19"/>
      <c r="L124" s="19">
        <v>2709.7363</v>
      </c>
      <c r="M124" s="6">
        <v>2701</v>
      </c>
      <c r="N124" s="27">
        <f>M124/F124*100</f>
        <v>49.919268843318051</v>
      </c>
      <c r="O124" s="19"/>
      <c r="P124" s="19">
        <f t="shared" si="53"/>
        <v>100</v>
      </c>
      <c r="Q124" s="19">
        <f t="shared" ref="Q124:Q125" si="59">M124/I124*100</f>
        <v>100</v>
      </c>
    </row>
    <row r="125" spans="1:17" s="5" customFormat="1" ht="12">
      <c r="A125" s="300"/>
      <c r="B125" s="286"/>
      <c r="C125" s="286"/>
      <c r="D125" s="12"/>
      <c r="E125" s="9" t="s">
        <v>209</v>
      </c>
      <c r="F125" s="18">
        <f t="shared" si="57"/>
        <v>5142.6636999999992</v>
      </c>
      <c r="G125" s="19"/>
      <c r="H125" s="19">
        <v>2542.9636999999998</v>
      </c>
      <c r="I125" s="6">
        <v>2599.6999999999998</v>
      </c>
      <c r="J125" s="18">
        <f t="shared" si="58"/>
        <v>5142.6636999999992</v>
      </c>
      <c r="K125" s="19"/>
      <c r="L125" s="19">
        <v>2542.9636999999998</v>
      </c>
      <c r="M125" s="6">
        <v>2599.6999999999998</v>
      </c>
      <c r="N125" s="27">
        <f>M125/F125*100</f>
        <v>50.551623665377932</v>
      </c>
      <c r="O125" s="19"/>
      <c r="P125" s="19">
        <f t="shared" si="53"/>
        <v>100</v>
      </c>
      <c r="Q125" s="19">
        <f t="shared" si="59"/>
        <v>100</v>
      </c>
    </row>
    <row r="126" spans="1:17" s="5" customFormat="1" ht="12">
      <c r="A126" s="300"/>
      <c r="B126" s="286"/>
      <c r="C126" s="286"/>
      <c r="D126" s="12"/>
      <c r="E126" s="9" t="s">
        <v>1441</v>
      </c>
      <c r="F126" s="18">
        <f t="shared" si="57"/>
        <v>100</v>
      </c>
      <c r="G126" s="19"/>
      <c r="H126" s="19">
        <v>100</v>
      </c>
      <c r="I126" s="6"/>
      <c r="J126" s="18">
        <f t="shared" si="58"/>
        <v>100</v>
      </c>
      <c r="K126" s="19"/>
      <c r="L126" s="19">
        <v>100</v>
      </c>
      <c r="M126" s="6"/>
      <c r="N126" s="27">
        <f t="shared" ref="N126:N133" si="60">J126/F126*100</f>
        <v>100</v>
      </c>
      <c r="O126" s="19"/>
      <c r="P126" s="19">
        <f t="shared" si="53"/>
        <v>100</v>
      </c>
      <c r="Q126" s="19"/>
    </row>
    <row r="127" spans="1:17" s="5" customFormat="1" ht="12">
      <c r="A127" s="300"/>
      <c r="B127" s="286"/>
      <c r="C127" s="286"/>
      <c r="D127" s="12"/>
      <c r="E127" s="70" t="s">
        <v>1442</v>
      </c>
      <c r="F127" s="18">
        <f t="shared" si="57"/>
        <v>700</v>
      </c>
      <c r="G127" s="19"/>
      <c r="H127" s="19">
        <v>700</v>
      </c>
      <c r="I127" s="6"/>
      <c r="J127" s="18">
        <f t="shared" si="58"/>
        <v>700</v>
      </c>
      <c r="K127" s="19"/>
      <c r="L127" s="19">
        <v>700</v>
      </c>
      <c r="M127" s="6"/>
      <c r="N127" s="27">
        <f t="shared" si="60"/>
        <v>100</v>
      </c>
      <c r="O127" s="19"/>
      <c r="P127" s="19">
        <f t="shared" si="53"/>
        <v>100</v>
      </c>
      <c r="Q127" s="19"/>
    </row>
    <row r="128" spans="1:17" s="5" customFormat="1" ht="12">
      <c r="A128" s="300"/>
      <c r="B128" s="286"/>
      <c r="C128" s="286"/>
      <c r="D128" s="12"/>
      <c r="E128" s="9" t="s">
        <v>210</v>
      </c>
      <c r="F128" s="18">
        <f t="shared" si="57"/>
        <v>24832.59016</v>
      </c>
      <c r="G128" s="19">
        <v>24832.59016</v>
      </c>
      <c r="H128" s="19"/>
      <c r="I128" s="6"/>
      <c r="J128" s="18">
        <f t="shared" si="58"/>
        <v>24528.458729999998</v>
      </c>
      <c r="K128" s="19">
        <v>24528.458729999998</v>
      </c>
      <c r="L128" s="19"/>
      <c r="M128" s="6"/>
      <c r="N128" s="27">
        <f t="shared" si="60"/>
        <v>98.775273026130435</v>
      </c>
      <c r="O128" s="19">
        <f t="shared" ref="O128:O133" si="61">K128/G128*100</f>
        <v>98.775273026130435</v>
      </c>
      <c r="P128" s="19"/>
      <c r="Q128" s="19"/>
    </row>
    <row r="129" spans="1:17" s="5" customFormat="1" ht="21" customHeight="1">
      <c r="A129" s="300"/>
      <c r="B129" s="286"/>
      <c r="C129" s="286"/>
      <c r="D129" s="12"/>
      <c r="E129" s="9" t="s">
        <v>211</v>
      </c>
      <c r="F129" s="18">
        <f t="shared" si="57"/>
        <v>14383.609839999999</v>
      </c>
      <c r="G129" s="19">
        <v>14383.609839999999</v>
      </c>
      <c r="H129" s="19"/>
      <c r="I129" s="6"/>
      <c r="J129" s="18">
        <f t="shared" si="58"/>
        <v>14318.43873</v>
      </c>
      <c r="K129" s="19">
        <v>14318.43873</v>
      </c>
      <c r="L129" s="19"/>
      <c r="M129" s="6"/>
      <c r="N129" s="27">
        <f t="shared" si="60"/>
        <v>99.54690713440543</v>
      </c>
      <c r="O129" s="19">
        <f t="shared" si="61"/>
        <v>99.54690713440543</v>
      </c>
      <c r="P129" s="19"/>
      <c r="Q129" s="19"/>
    </row>
    <row r="130" spans="1:17" s="5" customFormat="1" ht="12">
      <c r="A130" s="300"/>
      <c r="B130" s="286"/>
      <c r="C130" s="286"/>
      <c r="D130" s="12"/>
      <c r="E130" s="9" t="s">
        <v>212</v>
      </c>
      <c r="F130" s="18">
        <f t="shared" si="57"/>
        <v>21245.739739999997</v>
      </c>
      <c r="G130" s="19">
        <v>18239.139159999999</v>
      </c>
      <c r="H130" s="19">
        <v>2969.16219</v>
      </c>
      <c r="I130" s="6">
        <v>37.438389999999998</v>
      </c>
      <c r="J130" s="18">
        <f t="shared" si="58"/>
        <v>21238.274999999998</v>
      </c>
      <c r="K130" s="19">
        <v>18239.123909999998</v>
      </c>
      <c r="L130" s="19">
        <v>2969.1597200000001</v>
      </c>
      <c r="M130" s="6">
        <v>29.99137</v>
      </c>
      <c r="N130" s="27">
        <f t="shared" si="60"/>
        <v>99.96486476775415</v>
      </c>
      <c r="O130" s="19">
        <f t="shared" si="61"/>
        <v>99.999916388597796</v>
      </c>
      <c r="P130" s="19">
        <f t="shared" ref="P130:P131" si="62">L130/H130*100</f>
        <v>99.999916811550136</v>
      </c>
      <c r="Q130" s="19">
        <f t="shared" ref="Q130:Q131" si="63">M130/I130*100</f>
        <v>80.108599755491625</v>
      </c>
    </row>
    <row r="131" spans="1:17" s="5" customFormat="1" ht="12">
      <c r="A131" s="300"/>
      <c r="B131" s="286"/>
      <c r="C131" s="286"/>
      <c r="D131" s="12"/>
      <c r="E131" s="9" t="s">
        <v>213</v>
      </c>
      <c r="F131" s="18">
        <f t="shared" si="57"/>
        <v>20058.060269999998</v>
      </c>
      <c r="G131" s="19">
        <v>17219.69284</v>
      </c>
      <c r="H131" s="19">
        <v>2803.2058200000001</v>
      </c>
      <c r="I131" s="6">
        <v>35.161610000000003</v>
      </c>
      <c r="J131" s="18">
        <f t="shared" si="58"/>
        <v>20051.214</v>
      </c>
      <c r="K131" s="19">
        <v>17219.69283</v>
      </c>
      <c r="L131" s="19">
        <v>2803.2058200000001</v>
      </c>
      <c r="M131" s="6">
        <v>28.315349999999999</v>
      </c>
      <c r="N131" s="27">
        <f t="shared" si="60"/>
        <v>99.96586773642197</v>
      </c>
      <c r="O131" s="19">
        <f t="shared" si="61"/>
        <v>99.999999941926959</v>
      </c>
      <c r="P131" s="19">
        <f t="shared" si="62"/>
        <v>100</v>
      </c>
      <c r="Q131" s="19">
        <f t="shared" si="63"/>
        <v>80.529162344955182</v>
      </c>
    </row>
    <row r="132" spans="1:17" s="5" customFormat="1" ht="12">
      <c r="A132" s="300"/>
      <c r="B132" s="286"/>
      <c r="C132" s="286"/>
      <c r="D132" s="12"/>
      <c r="E132" s="71" t="s">
        <v>1446</v>
      </c>
      <c r="F132" s="18">
        <f t="shared" si="57"/>
        <v>851.66576999999995</v>
      </c>
      <c r="G132" s="19">
        <v>851.66576999999995</v>
      </c>
      <c r="H132" s="19"/>
      <c r="I132" s="6"/>
      <c r="J132" s="18">
        <f t="shared" si="58"/>
        <v>818.06768999999997</v>
      </c>
      <c r="K132" s="19">
        <v>818.06768999999997</v>
      </c>
      <c r="L132" s="19"/>
      <c r="M132" s="6"/>
      <c r="N132" s="72">
        <f t="shared" si="60"/>
        <v>96.055015807433477</v>
      </c>
      <c r="O132" s="72">
        <f t="shared" si="61"/>
        <v>96.055015807433477</v>
      </c>
      <c r="P132" s="72"/>
      <c r="Q132" s="72"/>
    </row>
    <row r="133" spans="1:17" s="5" customFormat="1" ht="12">
      <c r="A133" s="300"/>
      <c r="B133" s="286"/>
      <c r="C133" s="286"/>
      <c r="D133" s="12"/>
      <c r="E133" s="71" t="s">
        <v>1447</v>
      </c>
      <c r="F133" s="18">
        <f t="shared" si="57"/>
        <v>851.66422999999998</v>
      </c>
      <c r="G133" s="19">
        <v>851.66422999999998</v>
      </c>
      <c r="H133" s="19"/>
      <c r="I133" s="6"/>
      <c r="J133" s="18">
        <f t="shared" si="58"/>
        <v>810.66147999999998</v>
      </c>
      <c r="K133" s="19">
        <v>810.66147999999998</v>
      </c>
      <c r="L133" s="19"/>
      <c r="M133" s="6"/>
      <c r="N133" s="72">
        <f t="shared" si="60"/>
        <v>95.185573309800745</v>
      </c>
      <c r="O133" s="72">
        <f t="shared" si="61"/>
        <v>95.185573309800745</v>
      </c>
      <c r="P133" s="72"/>
      <c r="Q133" s="72"/>
    </row>
    <row r="134" spans="1:17" s="5" customFormat="1" ht="35.25" customHeight="1">
      <c r="A134" s="295" t="s">
        <v>85</v>
      </c>
      <c r="B134" s="295" t="s">
        <v>247</v>
      </c>
      <c r="C134" s="295" t="s">
        <v>248</v>
      </c>
      <c r="D134" s="99" t="s">
        <v>15</v>
      </c>
      <c r="E134" s="9"/>
      <c r="F134" s="18">
        <f>F135</f>
        <v>200570.56918999998</v>
      </c>
      <c r="G134" s="19"/>
      <c r="H134" s="19">
        <f>H135</f>
        <v>32738.81523</v>
      </c>
      <c r="I134" s="6">
        <f>I135</f>
        <v>167831.75396</v>
      </c>
      <c r="J134" s="18">
        <f t="shared" ref="J134" si="64">K134+L134+M134</f>
        <v>195562.80909</v>
      </c>
      <c r="K134" s="19"/>
      <c r="L134" s="19">
        <f>L135</f>
        <v>32738.575519999999</v>
      </c>
      <c r="M134" s="6">
        <f>M135</f>
        <v>162824.23356999998</v>
      </c>
      <c r="N134" s="27">
        <f t="shared" ref="N134:N149" si="65">J134/F134*100</f>
        <v>97.503242813627296</v>
      </c>
      <c r="O134" s="19"/>
      <c r="P134" s="19">
        <f t="shared" ref="P134:Q135" si="66">L134/H134*100</f>
        <v>99.999267811011734</v>
      </c>
      <c r="Q134" s="19">
        <f t="shared" si="66"/>
        <v>97.016345076633428</v>
      </c>
    </row>
    <row r="135" spans="1:17" s="5" customFormat="1" ht="156">
      <c r="A135" s="295"/>
      <c r="B135" s="295"/>
      <c r="C135" s="295"/>
      <c r="D135" s="12" t="s">
        <v>1439</v>
      </c>
      <c r="E135" s="13"/>
      <c r="F135" s="18">
        <f>SUM(F136:F145)</f>
        <v>200570.56918999998</v>
      </c>
      <c r="G135" s="19"/>
      <c r="H135" s="19">
        <f>SUM(H136:H145)</f>
        <v>32738.81523</v>
      </c>
      <c r="I135" s="6">
        <f>SUM(I136:I145)</f>
        <v>167831.75396</v>
      </c>
      <c r="J135" s="18">
        <f>SUM(J136:J145)</f>
        <v>195562.80908999997</v>
      </c>
      <c r="K135" s="19"/>
      <c r="L135" s="19">
        <f>SUM(L136:L145)</f>
        <v>32738.575519999999</v>
      </c>
      <c r="M135" s="6">
        <f>SUM(M136:M145)</f>
        <v>162824.23356999998</v>
      </c>
      <c r="N135" s="27">
        <f t="shared" si="65"/>
        <v>97.503242813627267</v>
      </c>
      <c r="O135" s="19"/>
      <c r="P135" s="19">
        <f t="shared" si="66"/>
        <v>99.999267811011734</v>
      </c>
      <c r="Q135" s="19">
        <f t="shared" si="66"/>
        <v>97.016345076633428</v>
      </c>
    </row>
    <row r="136" spans="1:17" s="5" customFormat="1" ht="12">
      <c r="A136" s="295"/>
      <c r="B136" s="295"/>
      <c r="C136" s="295"/>
      <c r="D136" s="12"/>
      <c r="E136" s="9" t="s">
        <v>196</v>
      </c>
      <c r="F136" s="18">
        <f>SUM(G136:I136)</f>
        <v>103135.6349</v>
      </c>
      <c r="G136" s="19"/>
      <c r="H136" s="19"/>
      <c r="I136" s="6">
        <v>103135.6349</v>
      </c>
      <c r="J136" s="18">
        <f t="shared" ref="J136:J138" si="67">SUM(K136:M136)</f>
        <v>99199.672099999996</v>
      </c>
      <c r="K136" s="19"/>
      <c r="L136" s="19"/>
      <c r="M136" s="6">
        <v>99199.672099999996</v>
      </c>
      <c r="N136" s="27">
        <f t="shared" si="65"/>
        <v>96.1837023606668</v>
      </c>
      <c r="O136" s="19"/>
      <c r="P136" s="19"/>
      <c r="Q136" s="19">
        <f t="shared" ref="Q136:Q144" si="68">M136/I136*100</f>
        <v>96.1837023606668</v>
      </c>
    </row>
    <row r="137" spans="1:17" s="5" customFormat="1" ht="12">
      <c r="A137" s="295"/>
      <c r="B137" s="295"/>
      <c r="C137" s="295"/>
      <c r="D137" s="12"/>
      <c r="E137" s="9" t="s">
        <v>197</v>
      </c>
      <c r="F137" s="18">
        <f t="shared" ref="F137:F144" si="69">SUM(G137:I137)</f>
        <v>49358.644260000001</v>
      </c>
      <c r="G137" s="19"/>
      <c r="H137" s="19"/>
      <c r="I137" s="6">
        <v>49358.644260000001</v>
      </c>
      <c r="J137" s="18">
        <f t="shared" si="67"/>
        <v>48865.745139999999</v>
      </c>
      <c r="K137" s="19"/>
      <c r="L137" s="19"/>
      <c r="M137" s="6">
        <v>48865.745139999999</v>
      </c>
      <c r="N137" s="27">
        <f t="shared" si="65"/>
        <v>99.001392507047754</v>
      </c>
      <c r="O137" s="19"/>
      <c r="P137" s="19"/>
      <c r="Q137" s="19">
        <f t="shared" si="68"/>
        <v>99.001392507047754</v>
      </c>
    </row>
    <row r="138" spans="1:17" s="5" customFormat="1" ht="12">
      <c r="A138" s="295"/>
      <c r="B138" s="295"/>
      <c r="C138" s="295"/>
      <c r="D138" s="12"/>
      <c r="E138" s="9" t="s">
        <v>198</v>
      </c>
      <c r="F138" s="18">
        <f t="shared" si="69"/>
        <v>11305.041999999999</v>
      </c>
      <c r="G138" s="19"/>
      <c r="H138" s="19"/>
      <c r="I138" s="6">
        <v>11305.041999999999</v>
      </c>
      <c r="J138" s="18">
        <f t="shared" si="67"/>
        <v>11291.7377</v>
      </c>
      <c r="K138" s="19"/>
      <c r="L138" s="19"/>
      <c r="M138" s="6">
        <v>11291.7377</v>
      </c>
      <c r="N138" s="27">
        <f t="shared" si="65"/>
        <v>99.882315342127882</v>
      </c>
      <c r="O138" s="19"/>
      <c r="P138" s="19"/>
      <c r="Q138" s="19">
        <f t="shared" si="68"/>
        <v>99.882315342127882</v>
      </c>
    </row>
    <row r="139" spans="1:17" s="5" customFormat="1" ht="12">
      <c r="A139" s="295"/>
      <c r="B139" s="295"/>
      <c r="C139" s="295"/>
      <c r="D139" s="12"/>
      <c r="E139" s="9" t="s">
        <v>201</v>
      </c>
      <c r="F139" s="18">
        <f t="shared" ref="F139" si="70">SUM(G139:I139)</f>
        <v>2531</v>
      </c>
      <c r="G139" s="19"/>
      <c r="H139" s="19">
        <v>2531</v>
      </c>
      <c r="I139" s="6"/>
      <c r="J139" s="18">
        <f>SUM(K139:M139)</f>
        <v>2531</v>
      </c>
      <c r="K139" s="19"/>
      <c r="L139" s="19">
        <v>2531</v>
      </c>
      <c r="M139" s="6"/>
      <c r="N139" s="27">
        <f t="shared" ref="N139:N142" si="71">J139/F139*100</f>
        <v>100</v>
      </c>
      <c r="O139" s="19"/>
      <c r="P139" s="19">
        <f t="shared" ref="P139:P142" si="72">L139/H139*100</f>
        <v>100</v>
      </c>
      <c r="Q139" s="19"/>
    </row>
    <row r="140" spans="1:17" s="5" customFormat="1" ht="12">
      <c r="A140" s="295"/>
      <c r="B140" s="295"/>
      <c r="C140" s="295"/>
      <c r="D140" s="12"/>
      <c r="E140" s="9" t="s">
        <v>202</v>
      </c>
      <c r="F140" s="18">
        <f>SUM(G140:I140)</f>
        <v>410</v>
      </c>
      <c r="G140" s="19"/>
      <c r="H140" s="19">
        <v>410</v>
      </c>
      <c r="I140" s="6"/>
      <c r="J140" s="18">
        <f t="shared" ref="J140:J142" si="73">SUM(K140:M140)</f>
        <v>410</v>
      </c>
      <c r="K140" s="19"/>
      <c r="L140" s="19">
        <v>410</v>
      </c>
      <c r="M140" s="6"/>
      <c r="N140" s="27">
        <f t="shared" si="71"/>
        <v>100</v>
      </c>
      <c r="O140" s="19"/>
      <c r="P140" s="19">
        <f t="shared" si="72"/>
        <v>100</v>
      </c>
      <c r="Q140" s="19"/>
    </row>
    <row r="141" spans="1:17" s="5" customFormat="1" ht="12">
      <c r="A141" s="295"/>
      <c r="B141" s="295"/>
      <c r="C141" s="295"/>
      <c r="D141" s="12"/>
      <c r="E141" s="9" t="s">
        <v>203</v>
      </c>
      <c r="F141" s="18">
        <f t="shared" ref="F141:F142" si="74">SUM(G141:I141)</f>
        <v>3658.1438800000001</v>
      </c>
      <c r="G141" s="19"/>
      <c r="H141" s="19">
        <v>3658.1438800000001</v>
      </c>
      <c r="I141" s="6"/>
      <c r="J141" s="18">
        <f t="shared" si="73"/>
        <v>3658.1438800000001</v>
      </c>
      <c r="K141" s="19"/>
      <c r="L141" s="19">
        <v>3658.1438800000001</v>
      </c>
      <c r="M141" s="6"/>
      <c r="N141" s="27">
        <f t="shared" si="71"/>
        <v>100</v>
      </c>
      <c r="O141" s="19"/>
      <c r="P141" s="19">
        <f t="shared" si="72"/>
        <v>100</v>
      </c>
      <c r="Q141" s="19"/>
    </row>
    <row r="142" spans="1:17" s="5" customFormat="1" ht="12">
      <c r="A142" s="295"/>
      <c r="B142" s="295"/>
      <c r="C142" s="295"/>
      <c r="D142" s="12"/>
      <c r="E142" s="9" t="s">
        <v>204</v>
      </c>
      <c r="F142" s="18">
        <f t="shared" si="74"/>
        <v>1121.97135</v>
      </c>
      <c r="G142" s="19"/>
      <c r="H142" s="19">
        <v>1121.97135</v>
      </c>
      <c r="I142" s="6"/>
      <c r="J142" s="18">
        <f t="shared" si="73"/>
        <v>1121.97135</v>
      </c>
      <c r="K142" s="19"/>
      <c r="L142" s="19">
        <v>1121.97135</v>
      </c>
      <c r="M142" s="6"/>
      <c r="N142" s="27">
        <f t="shared" si="71"/>
        <v>100</v>
      </c>
      <c r="O142" s="19"/>
      <c r="P142" s="19">
        <f t="shared" si="72"/>
        <v>100</v>
      </c>
      <c r="Q142" s="19"/>
    </row>
    <row r="143" spans="1:17" s="5" customFormat="1" ht="12">
      <c r="A143" s="295"/>
      <c r="B143" s="295"/>
      <c r="C143" s="295"/>
      <c r="D143" s="12"/>
      <c r="E143" s="9" t="s">
        <v>199</v>
      </c>
      <c r="F143" s="18">
        <f t="shared" si="69"/>
        <v>27950.132799999999</v>
      </c>
      <c r="G143" s="19"/>
      <c r="H143" s="19">
        <v>24317.7</v>
      </c>
      <c r="I143" s="6">
        <v>3632.4328</v>
      </c>
      <c r="J143" s="18">
        <f t="shared" ref="J143:J144" si="75">SUM(K143:M143)</f>
        <v>27384.538919999999</v>
      </c>
      <c r="K143" s="19"/>
      <c r="L143" s="19">
        <v>24317.460289999999</v>
      </c>
      <c r="M143" s="6">
        <v>3067.07863</v>
      </c>
      <c r="N143" s="27">
        <f t="shared" si="65"/>
        <v>97.97641791526658</v>
      </c>
      <c r="O143" s="19"/>
      <c r="P143" s="19">
        <f t="shared" ref="P143:P157" si="76">L143/H143*100</f>
        <v>99.999014257104903</v>
      </c>
      <c r="Q143" s="19">
        <f t="shared" si="68"/>
        <v>84.435935882970767</v>
      </c>
    </row>
    <row r="144" spans="1:17" s="5" customFormat="1" ht="12">
      <c r="A144" s="295"/>
      <c r="B144" s="295"/>
      <c r="C144" s="295"/>
      <c r="D144" s="12"/>
      <c r="E144" s="9" t="s">
        <v>654</v>
      </c>
      <c r="F144" s="18">
        <f t="shared" si="69"/>
        <v>800</v>
      </c>
      <c r="G144" s="19"/>
      <c r="H144" s="19">
        <v>400</v>
      </c>
      <c r="I144" s="6">
        <v>400</v>
      </c>
      <c r="J144" s="18">
        <f t="shared" si="75"/>
        <v>800</v>
      </c>
      <c r="K144" s="19"/>
      <c r="L144" s="19">
        <v>400</v>
      </c>
      <c r="M144" s="6">
        <v>400</v>
      </c>
      <c r="N144" s="27">
        <f t="shared" si="65"/>
        <v>100</v>
      </c>
      <c r="O144" s="19"/>
      <c r="P144" s="19">
        <f t="shared" si="76"/>
        <v>100</v>
      </c>
      <c r="Q144" s="19">
        <f t="shared" si="68"/>
        <v>100</v>
      </c>
    </row>
    <row r="145" spans="1:17" s="5" customFormat="1" ht="12">
      <c r="A145" s="295"/>
      <c r="B145" s="295"/>
      <c r="C145" s="295"/>
      <c r="D145" s="12"/>
      <c r="E145" s="9" t="s">
        <v>200</v>
      </c>
      <c r="F145" s="18">
        <f t="shared" ref="F145" si="77">SUM(G145:I145)</f>
        <v>300</v>
      </c>
      <c r="G145" s="19"/>
      <c r="H145" s="19">
        <v>300</v>
      </c>
      <c r="I145" s="6"/>
      <c r="J145" s="18">
        <f t="shared" ref="J145" si="78">SUM(K145:M145)</f>
        <v>300</v>
      </c>
      <c r="K145" s="19"/>
      <c r="L145" s="19">
        <v>300</v>
      </c>
      <c r="M145" s="6"/>
      <c r="N145" s="27">
        <f t="shared" ref="N145" si="79">J145/F145*100</f>
        <v>100</v>
      </c>
      <c r="O145" s="19"/>
      <c r="P145" s="19">
        <f t="shared" ref="P145" si="80">L145/H145*100</f>
        <v>100</v>
      </c>
      <c r="Q145" s="19"/>
    </row>
    <row r="146" spans="1:17" s="5" customFormat="1" ht="30" customHeight="1">
      <c r="A146" s="295" t="s">
        <v>249</v>
      </c>
      <c r="B146" s="295" t="s">
        <v>250</v>
      </c>
      <c r="C146" s="295" t="s">
        <v>251</v>
      </c>
      <c r="D146" s="99" t="s">
        <v>15</v>
      </c>
      <c r="E146" s="13"/>
      <c r="F146" s="18">
        <f>F147</f>
        <v>577222.30009000003</v>
      </c>
      <c r="G146" s="19"/>
      <c r="H146" s="19">
        <f>H147</f>
        <v>577222.30009000003</v>
      </c>
      <c r="I146" s="6"/>
      <c r="J146" s="18">
        <f>J147</f>
        <v>577222.30009000003</v>
      </c>
      <c r="K146" s="19"/>
      <c r="L146" s="19">
        <f>L147</f>
        <v>577222.30009000003</v>
      </c>
      <c r="M146" s="6"/>
      <c r="N146" s="27">
        <f t="shared" si="65"/>
        <v>100</v>
      </c>
      <c r="O146" s="19"/>
      <c r="P146" s="19">
        <f t="shared" si="76"/>
        <v>100</v>
      </c>
      <c r="Q146" s="19"/>
    </row>
    <row r="147" spans="1:17" s="5" customFormat="1" ht="156">
      <c r="A147" s="295"/>
      <c r="B147" s="295"/>
      <c r="C147" s="295"/>
      <c r="D147" s="73" t="s">
        <v>1439</v>
      </c>
      <c r="E147" s="19"/>
      <c r="F147" s="19">
        <f>SUM(F148:F150)</f>
        <v>577222.30009000003</v>
      </c>
      <c r="G147" s="6"/>
      <c r="H147" s="18">
        <f>SUM(H148:H150)</f>
        <v>577222.30009000003</v>
      </c>
      <c r="I147" s="19"/>
      <c r="J147" s="19">
        <f>SUM(J148:J150)</f>
        <v>577222.30009000003</v>
      </c>
      <c r="K147" s="6"/>
      <c r="L147" s="19">
        <f>SUM(L148:L150)</f>
        <v>577222.30009000003</v>
      </c>
      <c r="M147" s="6"/>
      <c r="N147" s="27">
        <f t="shared" si="65"/>
        <v>100</v>
      </c>
      <c r="O147" s="19"/>
      <c r="P147" s="19">
        <f t="shared" si="76"/>
        <v>100</v>
      </c>
      <c r="Q147" s="19"/>
    </row>
    <row r="148" spans="1:17" s="5" customFormat="1" ht="12">
      <c r="A148" s="295"/>
      <c r="B148" s="295"/>
      <c r="C148" s="295"/>
      <c r="D148" s="12"/>
      <c r="E148" s="9" t="s">
        <v>205</v>
      </c>
      <c r="F148" s="18">
        <f>SUM(G148:I148)</f>
        <v>343195.70929999999</v>
      </c>
      <c r="G148" s="19"/>
      <c r="H148" s="19">
        <v>343195.70929999999</v>
      </c>
      <c r="I148" s="6"/>
      <c r="J148" s="18">
        <f>SUM(K148:M148)</f>
        <v>343195.70929999999</v>
      </c>
      <c r="K148" s="19"/>
      <c r="L148" s="19">
        <v>343195.70929999999</v>
      </c>
      <c r="M148" s="6"/>
      <c r="N148" s="27">
        <f t="shared" si="65"/>
        <v>100</v>
      </c>
      <c r="O148" s="19"/>
      <c r="P148" s="19">
        <f t="shared" si="76"/>
        <v>100</v>
      </c>
      <c r="Q148" s="19"/>
    </row>
    <row r="149" spans="1:17" s="5" customFormat="1" ht="12">
      <c r="A149" s="295"/>
      <c r="B149" s="295"/>
      <c r="C149" s="295"/>
      <c r="D149" s="12"/>
      <c r="E149" s="9" t="s">
        <v>206</v>
      </c>
      <c r="F149" s="18">
        <f>SUM(G149:I149)</f>
        <v>8679.0563899999997</v>
      </c>
      <c r="G149" s="19"/>
      <c r="H149" s="19">
        <v>8679.0563899999997</v>
      </c>
      <c r="I149" s="6"/>
      <c r="J149" s="18">
        <f>SUM(K149:M149)</f>
        <v>8679.0563899999997</v>
      </c>
      <c r="K149" s="19"/>
      <c r="L149" s="19">
        <v>8679.0563899999997</v>
      </c>
      <c r="M149" s="6"/>
      <c r="N149" s="27">
        <f t="shared" si="65"/>
        <v>100</v>
      </c>
      <c r="O149" s="19"/>
      <c r="P149" s="19">
        <f t="shared" si="76"/>
        <v>100</v>
      </c>
      <c r="Q149" s="19"/>
    </row>
    <row r="150" spans="1:17" s="5" customFormat="1" ht="12">
      <c r="A150" s="295"/>
      <c r="B150" s="295"/>
      <c r="C150" s="295"/>
      <c r="D150" s="12"/>
      <c r="E150" s="9" t="s">
        <v>207</v>
      </c>
      <c r="F150" s="18">
        <f>SUM(G150:I150)</f>
        <v>225347.5344</v>
      </c>
      <c r="G150" s="19"/>
      <c r="H150" s="19">
        <v>225347.5344</v>
      </c>
      <c r="I150" s="6"/>
      <c r="J150" s="18">
        <f>SUM(K150:M150)</f>
        <v>225347.5344</v>
      </c>
      <c r="K150" s="19"/>
      <c r="L150" s="19">
        <v>225347.5344</v>
      </c>
      <c r="M150" s="6"/>
      <c r="N150" s="27">
        <f t="shared" ref="N150:N157" si="81">J150/F150*100</f>
        <v>100</v>
      </c>
      <c r="O150" s="19"/>
      <c r="P150" s="19">
        <f t="shared" si="76"/>
        <v>100</v>
      </c>
      <c r="Q150" s="19"/>
    </row>
    <row r="151" spans="1:17" s="5" customFormat="1" ht="30" customHeight="1">
      <c r="A151" s="295" t="s">
        <v>95</v>
      </c>
      <c r="B151" s="295" t="s">
        <v>252</v>
      </c>
      <c r="C151" s="295" t="s">
        <v>253</v>
      </c>
      <c r="D151" s="99" t="s">
        <v>15</v>
      </c>
      <c r="E151" s="13"/>
      <c r="F151" s="18">
        <f>F152</f>
        <v>10553.4</v>
      </c>
      <c r="G151" s="19"/>
      <c r="H151" s="19">
        <f>H152</f>
        <v>5252.7</v>
      </c>
      <c r="I151" s="6">
        <f>I152</f>
        <v>5300.7</v>
      </c>
      <c r="J151" s="18">
        <f>J152</f>
        <v>10553.4</v>
      </c>
      <c r="K151" s="19"/>
      <c r="L151" s="19">
        <f>L152</f>
        <v>5252.7</v>
      </c>
      <c r="M151" s="6">
        <f>M152</f>
        <v>5300.7</v>
      </c>
      <c r="N151" s="27">
        <f t="shared" si="81"/>
        <v>100</v>
      </c>
      <c r="O151" s="19"/>
      <c r="P151" s="19">
        <f t="shared" si="76"/>
        <v>100</v>
      </c>
      <c r="Q151" s="19">
        <f>M151/I151*100</f>
        <v>100</v>
      </c>
    </row>
    <row r="152" spans="1:17" s="5" customFormat="1" ht="156">
      <c r="A152" s="295"/>
      <c r="B152" s="295"/>
      <c r="C152" s="295"/>
      <c r="D152" s="73" t="s">
        <v>1439</v>
      </c>
      <c r="E152" s="13"/>
      <c r="F152" s="18">
        <f>SUM(F153:F154)</f>
        <v>10553.4</v>
      </c>
      <c r="G152" s="19"/>
      <c r="H152" s="19">
        <f t="shared" ref="H152:I152" si="82">SUM(H153:H154)</f>
        <v>5252.7</v>
      </c>
      <c r="I152" s="6">
        <f t="shared" si="82"/>
        <v>5300.7</v>
      </c>
      <c r="J152" s="18">
        <f>SUM(J153:J154)</f>
        <v>10553.4</v>
      </c>
      <c r="K152" s="19"/>
      <c r="L152" s="19">
        <f t="shared" ref="L152:M152" si="83">SUM(L153:L154)</f>
        <v>5252.7</v>
      </c>
      <c r="M152" s="6">
        <f t="shared" si="83"/>
        <v>5300.7</v>
      </c>
      <c r="N152" s="27">
        <f t="shared" si="81"/>
        <v>100</v>
      </c>
      <c r="O152" s="19"/>
      <c r="P152" s="19">
        <f t="shared" si="76"/>
        <v>100</v>
      </c>
      <c r="Q152" s="19">
        <f t="shared" ref="Q152:Q154" si="84">M152/I152*100</f>
        <v>100</v>
      </c>
    </row>
    <row r="153" spans="1:17" s="5" customFormat="1" ht="12">
      <c r="A153" s="295"/>
      <c r="B153" s="295"/>
      <c r="C153" s="295"/>
      <c r="D153" s="12"/>
      <c r="E153" s="9" t="s">
        <v>208</v>
      </c>
      <c r="F153" s="18">
        <f>SUM(G153:I153)</f>
        <v>5410.7363000000005</v>
      </c>
      <c r="G153" s="19"/>
      <c r="H153" s="19">
        <v>2709.7363</v>
      </c>
      <c r="I153" s="6">
        <v>2701</v>
      </c>
      <c r="J153" s="18">
        <f>SUM(K153:M153)</f>
        <v>5410.7363000000005</v>
      </c>
      <c r="K153" s="19"/>
      <c r="L153" s="19">
        <v>2709.7363</v>
      </c>
      <c r="M153" s="6">
        <v>2701</v>
      </c>
      <c r="N153" s="27">
        <f>M153/F153*100</f>
        <v>49.919268843318051</v>
      </c>
      <c r="O153" s="19"/>
      <c r="P153" s="19">
        <f t="shared" si="76"/>
        <v>100</v>
      </c>
      <c r="Q153" s="19">
        <f t="shared" si="84"/>
        <v>100</v>
      </c>
    </row>
    <row r="154" spans="1:17" s="5" customFormat="1" ht="12">
      <c r="A154" s="295"/>
      <c r="B154" s="295"/>
      <c r="C154" s="295"/>
      <c r="D154" s="12"/>
      <c r="E154" s="9" t="s">
        <v>209</v>
      </c>
      <c r="F154" s="18">
        <f>SUM(G154:I154)</f>
        <v>5142.6636999999992</v>
      </c>
      <c r="G154" s="19"/>
      <c r="H154" s="19">
        <v>2542.9636999999998</v>
      </c>
      <c r="I154" s="6">
        <v>2599.6999999999998</v>
      </c>
      <c r="J154" s="18">
        <f>SUM(K154:M154)</f>
        <v>5142.6636999999992</v>
      </c>
      <c r="K154" s="19"/>
      <c r="L154" s="19">
        <v>2542.9636999999998</v>
      </c>
      <c r="M154" s="6">
        <v>2599.6999999999998</v>
      </c>
      <c r="N154" s="27">
        <f>M154/F154*100</f>
        <v>50.551623665377932</v>
      </c>
      <c r="O154" s="19"/>
      <c r="P154" s="19">
        <f t="shared" si="76"/>
        <v>100</v>
      </c>
      <c r="Q154" s="19">
        <f t="shared" si="84"/>
        <v>100</v>
      </c>
    </row>
    <row r="155" spans="1:17" s="5" customFormat="1" ht="29.25" customHeight="1">
      <c r="A155" s="295" t="s">
        <v>98</v>
      </c>
      <c r="B155" s="295" t="s">
        <v>254</v>
      </c>
      <c r="C155" s="295" t="s">
        <v>255</v>
      </c>
      <c r="D155" s="99" t="s">
        <v>15</v>
      </c>
      <c r="E155" s="13"/>
      <c r="F155" s="18">
        <f>F156</f>
        <v>100</v>
      </c>
      <c r="G155" s="19"/>
      <c r="H155" s="19">
        <f>H156</f>
        <v>100</v>
      </c>
      <c r="I155" s="6"/>
      <c r="J155" s="18">
        <f>J156</f>
        <v>100</v>
      </c>
      <c r="K155" s="19"/>
      <c r="L155" s="19">
        <f>L156</f>
        <v>100</v>
      </c>
      <c r="M155" s="6"/>
      <c r="N155" s="27">
        <f t="shared" si="81"/>
        <v>100</v>
      </c>
      <c r="O155" s="19"/>
      <c r="P155" s="19">
        <f t="shared" si="76"/>
        <v>100</v>
      </c>
      <c r="Q155" s="19"/>
    </row>
    <row r="156" spans="1:17" s="5" customFormat="1" ht="156">
      <c r="A156" s="295"/>
      <c r="B156" s="295"/>
      <c r="C156" s="295"/>
      <c r="D156" s="73" t="s">
        <v>1439</v>
      </c>
      <c r="E156" s="13"/>
      <c r="F156" s="18">
        <f>SUM(F157:F157)</f>
        <v>100</v>
      </c>
      <c r="G156" s="19"/>
      <c r="H156" s="19">
        <f>SUM(H157:H157)</f>
        <v>100</v>
      </c>
      <c r="I156" s="6"/>
      <c r="J156" s="18">
        <f>SUM(J157:J157)</f>
        <v>100</v>
      </c>
      <c r="K156" s="19"/>
      <c r="L156" s="19">
        <f>SUM(L157:L157)</f>
        <v>100</v>
      </c>
      <c r="M156" s="6"/>
      <c r="N156" s="27">
        <f t="shared" si="81"/>
        <v>100</v>
      </c>
      <c r="O156" s="19"/>
      <c r="P156" s="19">
        <f t="shared" si="76"/>
        <v>100</v>
      </c>
      <c r="Q156" s="19"/>
    </row>
    <row r="157" spans="1:17" s="5" customFormat="1" ht="12">
      <c r="A157" s="295"/>
      <c r="B157" s="295"/>
      <c r="C157" s="295"/>
      <c r="D157" s="12"/>
      <c r="E157" s="9" t="s">
        <v>1441</v>
      </c>
      <c r="F157" s="18">
        <f>SUM(G157:I157)</f>
        <v>100</v>
      </c>
      <c r="G157" s="19"/>
      <c r="H157" s="19">
        <v>100</v>
      </c>
      <c r="I157" s="6"/>
      <c r="J157" s="18">
        <f>SUM(K157:M157)</f>
        <v>100</v>
      </c>
      <c r="K157" s="19"/>
      <c r="L157" s="19">
        <v>100</v>
      </c>
      <c r="M157" s="6"/>
      <c r="N157" s="27">
        <f t="shared" si="81"/>
        <v>100</v>
      </c>
      <c r="O157" s="19"/>
      <c r="P157" s="19">
        <f t="shared" si="76"/>
        <v>100</v>
      </c>
      <c r="Q157" s="19"/>
    </row>
    <row r="158" spans="1:17" s="5" customFormat="1" ht="27" customHeight="1">
      <c r="A158" s="295" t="s">
        <v>101</v>
      </c>
      <c r="B158" s="295" t="s">
        <v>256</v>
      </c>
      <c r="C158" s="295" t="s">
        <v>257</v>
      </c>
      <c r="D158" s="99" t="s">
        <v>15</v>
      </c>
      <c r="E158" s="13"/>
      <c r="F158" s="18">
        <f>F159</f>
        <v>700</v>
      </c>
      <c r="G158" s="19"/>
      <c r="H158" s="19">
        <f>H159</f>
        <v>700</v>
      </c>
      <c r="I158" s="6"/>
      <c r="J158" s="18">
        <f>J159</f>
        <v>700</v>
      </c>
      <c r="K158" s="19"/>
      <c r="L158" s="19">
        <f>L159</f>
        <v>700</v>
      </c>
      <c r="M158" s="6"/>
      <c r="N158" s="27">
        <f t="shared" ref="N158:Q166" si="85">J158/F158*100</f>
        <v>100</v>
      </c>
      <c r="O158" s="19"/>
      <c r="P158" s="19">
        <f t="shared" ref="P158:P160" si="86">L158/H158*100</f>
        <v>100</v>
      </c>
      <c r="Q158" s="19"/>
    </row>
    <row r="159" spans="1:17" s="5" customFormat="1" ht="156">
      <c r="A159" s="295"/>
      <c r="B159" s="295"/>
      <c r="C159" s="295"/>
      <c r="D159" s="73" t="s">
        <v>1439</v>
      </c>
      <c r="E159" s="13"/>
      <c r="F159" s="18">
        <f>F160</f>
        <v>700</v>
      </c>
      <c r="G159" s="19">
        <f t="shared" ref="G159:M159" si="87">G160</f>
        <v>0</v>
      </c>
      <c r="H159" s="19">
        <f t="shared" si="87"/>
        <v>700</v>
      </c>
      <c r="I159" s="6">
        <f t="shared" si="87"/>
        <v>0</v>
      </c>
      <c r="J159" s="18">
        <f t="shared" si="87"/>
        <v>700</v>
      </c>
      <c r="K159" s="19">
        <f t="shared" si="87"/>
        <v>0</v>
      </c>
      <c r="L159" s="19">
        <f t="shared" si="87"/>
        <v>700</v>
      </c>
      <c r="M159" s="6">
        <f t="shared" si="87"/>
        <v>0</v>
      </c>
      <c r="N159" s="27">
        <f t="shared" si="85"/>
        <v>100</v>
      </c>
      <c r="O159" s="19"/>
      <c r="P159" s="19">
        <f t="shared" si="86"/>
        <v>100</v>
      </c>
      <c r="Q159" s="19"/>
    </row>
    <row r="160" spans="1:17" s="5" customFormat="1" ht="12">
      <c r="A160" s="295"/>
      <c r="B160" s="295"/>
      <c r="C160" s="295"/>
      <c r="D160" s="12"/>
      <c r="E160" s="70" t="s">
        <v>1442</v>
      </c>
      <c r="F160" s="18">
        <f>SUM(G160:I160)</f>
        <v>700</v>
      </c>
      <c r="G160" s="19"/>
      <c r="H160" s="19">
        <v>700</v>
      </c>
      <c r="I160" s="6"/>
      <c r="J160" s="18">
        <f>SUM(K160:M160)</f>
        <v>700</v>
      </c>
      <c r="K160" s="19"/>
      <c r="L160" s="19">
        <v>700</v>
      </c>
      <c r="M160" s="6"/>
      <c r="N160" s="27">
        <f t="shared" si="85"/>
        <v>100</v>
      </c>
      <c r="O160" s="19"/>
      <c r="P160" s="19">
        <f t="shared" si="86"/>
        <v>100</v>
      </c>
      <c r="Q160" s="19"/>
    </row>
    <row r="161" spans="1:17" s="5" customFormat="1" ht="32.25" customHeight="1">
      <c r="A161" s="285" t="s">
        <v>114</v>
      </c>
      <c r="B161" s="285" t="s">
        <v>260</v>
      </c>
      <c r="C161" s="285" t="s">
        <v>261</v>
      </c>
      <c r="D161" s="99" t="s">
        <v>15</v>
      </c>
      <c r="E161" s="13"/>
      <c r="F161" s="18">
        <f>F162</f>
        <v>39216.199999999997</v>
      </c>
      <c r="G161" s="19">
        <f>G162</f>
        <v>39216.199999999997</v>
      </c>
      <c r="H161" s="19"/>
      <c r="I161" s="6"/>
      <c r="J161" s="18">
        <f>J162</f>
        <v>38846.89746</v>
      </c>
      <c r="K161" s="19">
        <f>K162</f>
        <v>38846.89746</v>
      </c>
      <c r="L161" s="19"/>
      <c r="M161" s="6"/>
      <c r="N161" s="27">
        <f t="shared" si="85"/>
        <v>99.058290859389757</v>
      </c>
      <c r="O161" s="19">
        <f t="shared" si="85"/>
        <v>99.058290859389757</v>
      </c>
      <c r="P161" s="19"/>
      <c r="Q161" s="19"/>
    </row>
    <row r="162" spans="1:17" s="5" customFormat="1" ht="107.25" customHeight="1">
      <c r="A162" s="286"/>
      <c r="B162" s="286"/>
      <c r="C162" s="286"/>
      <c r="D162" s="73" t="s">
        <v>1439</v>
      </c>
      <c r="E162" s="13"/>
      <c r="F162" s="18">
        <f>SUM(F163:F164)</f>
        <v>39216.199999999997</v>
      </c>
      <c r="G162" s="19">
        <f t="shared" ref="G162:M162" si="88">SUM(G163:G164)</f>
        <v>39216.199999999997</v>
      </c>
      <c r="H162" s="19">
        <f t="shared" si="88"/>
        <v>0</v>
      </c>
      <c r="I162" s="6">
        <f t="shared" si="88"/>
        <v>0</v>
      </c>
      <c r="J162" s="18">
        <f t="shared" si="88"/>
        <v>38846.89746</v>
      </c>
      <c r="K162" s="19">
        <f t="shared" si="88"/>
        <v>38846.89746</v>
      </c>
      <c r="L162" s="19">
        <f t="shared" si="88"/>
        <v>0</v>
      </c>
      <c r="M162" s="6">
        <f t="shared" si="88"/>
        <v>0</v>
      </c>
      <c r="N162" s="27">
        <f t="shared" si="85"/>
        <v>99.058290859389757</v>
      </c>
      <c r="O162" s="19">
        <f t="shared" si="85"/>
        <v>99.058290859389757</v>
      </c>
      <c r="P162" s="19"/>
      <c r="Q162" s="19"/>
    </row>
    <row r="163" spans="1:17" s="5" customFormat="1" ht="20.25" customHeight="1">
      <c r="A163" s="286"/>
      <c r="B163" s="286"/>
      <c r="C163" s="286"/>
      <c r="D163" s="12"/>
      <c r="E163" s="9" t="s">
        <v>210</v>
      </c>
      <c r="F163" s="18">
        <f>SUM(G163:I163)</f>
        <v>24832.59016</v>
      </c>
      <c r="G163" s="19">
        <v>24832.59016</v>
      </c>
      <c r="H163" s="19"/>
      <c r="I163" s="6"/>
      <c r="J163" s="18">
        <f>SUM(K163:M163)</f>
        <v>24528.458729999998</v>
      </c>
      <c r="K163" s="19">
        <v>24528.458729999998</v>
      </c>
      <c r="L163" s="19"/>
      <c r="M163" s="6"/>
      <c r="N163" s="27">
        <f t="shared" si="85"/>
        <v>98.775273026130435</v>
      </c>
      <c r="O163" s="19">
        <f t="shared" si="85"/>
        <v>98.775273026130435</v>
      </c>
      <c r="P163" s="19"/>
      <c r="Q163" s="19"/>
    </row>
    <row r="164" spans="1:17" s="5" customFormat="1" ht="20.25" customHeight="1">
      <c r="A164" s="287"/>
      <c r="B164" s="287"/>
      <c r="C164" s="287"/>
      <c r="D164" s="12"/>
      <c r="E164" s="9" t="s">
        <v>211</v>
      </c>
      <c r="F164" s="18">
        <f>SUM(G164:I164)</f>
        <v>14383.609839999999</v>
      </c>
      <c r="G164" s="19">
        <v>14383.609839999999</v>
      </c>
      <c r="H164" s="19"/>
      <c r="I164" s="6"/>
      <c r="J164" s="18">
        <f>SUM(K164:M164)</f>
        <v>14318.43873</v>
      </c>
      <c r="K164" s="19">
        <v>14318.43873</v>
      </c>
      <c r="L164" s="19"/>
      <c r="M164" s="6"/>
      <c r="N164" s="27">
        <f t="shared" si="85"/>
        <v>99.54690713440543</v>
      </c>
      <c r="O164" s="19">
        <f t="shared" si="85"/>
        <v>99.54690713440543</v>
      </c>
      <c r="P164" s="19"/>
      <c r="Q164" s="19"/>
    </row>
    <row r="165" spans="1:17" s="5" customFormat="1" ht="44.25" customHeight="1">
      <c r="A165" s="285" t="s">
        <v>117</v>
      </c>
      <c r="B165" s="285" t="s">
        <v>263</v>
      </c>
      <c r="C165" s="285" t="s">
        <v>264</v>
      </c>
      <c r="D165" s="99" t="s">
        <v>15</v>
      </c>
      <c r="E165" s="13"/>
      <c r="F165" s="18">
        <f t="shared" ref="F165:M165" si="89">F166</f>
        <v>41303.800009999992</v>
      </c>
      <c r="G165" s="19">
        <f t="shared" si="89"/>
        <v>35458.831999999995</v>
      </c>
      <c r="H165" s="19">
        <f t="shared" si="89"/>
        <v>5772.3680100000001</v>
      </c>
      <c r="I165" s="6">
        <f t="shared" si="89"/>
        <v>72.599999999999994</v>
      </c>
      <c r="J165" s="18">
        <f t="shared" si="89"/>
        <v>41289.489000000001</v>
      </c>
      <c r="K165" s="19">
        <f t="shared" si="89"/>
        <v>35458.816739999995</v>
      </c>
      <c r="L165" s="19">
        <f t="shared" si="89"/>
        <v>5772.3655400000007</v>
      </c>
      <c r="M165" s="6">
        <f t="shared" si="89"/>
        <v>58.306719999999999</v>
      </c>
      <c r="N165" s="27">
        <f t="shared" si="85"/>
        <v>99.96535183204324</v>
      </c>
      <c r="O165" s="19">
        <f t="shared" si="85"/>
        <v>99.9999569641775</v>
      </c>
      <c r="P165" s="19">
        <f t="shared" si="85"/>
        <v>99.999957209935417</v>
      </c>
      <c r="Q165" s="19">
        <f t="shared" si="85"/>
        <v>80.312286501377415</v>
      </c>
    </row>
    <row r="166" spans="1:17" s="5" customFormat="1" ht="24">
      <c r="A166" s="286"/>
      <c r="B166" s="286"/>
      <c r="C166" s="286"/>
      <c r="D166" s="12" t="s">
        <v>262</v>
      </c>
      <c r="E166" s="13"/>
      <c r="F166" s="18">
        <f>SUM(F167:F168)</f>
        <v>41303.800009999992</v>
      </c>
      <c r="G166" s="19">
        <f t="shared" ref="G166:M166" si="90">SUM(G167:G168)</f>
        <v>35458.831999999995</v>
      </c>
      <c r="H166" s="19">
        <f t="shared" si="90"/>
        <v>5772.3680100000001</v>
      </c>
      <c r="I166" s="6">
        <f t="shared" si="90"/>
        <v>72.599999999999994</v>
      </c>
      <c r="J166" s="18">
        <f t="shared" si="90"/>
        <v>41289.489000000001</v>
      </c>
      <c r="K166" s="19">
        <f t="shared" si="90"/>
        <v>35458.816739999995</v>
      </c>
      <c r="L166" s="19">
        <f t="shared" si="90"/>
        <v>5772.3655400000007</v>
      </c>
      <c r="M166" s="6">
        <f t="shared" si="90"/>
        <v>58.306719999999999</v>
      </c>
      <c r="N166" s="27">
        <f t="shared" si="85"/>
        <v>99.96535183204324</v>
      </c>
      <c r="O166" s="19">
        <f t="shared" si="85"/>
        <v>99.9999569641775</v>
      </c>
      <c r="P166" s="19">
        <f t="shared" si="85"/>
        <v>99.999957209935417</v>
      </c>
      <c r="Q166" s="19">
        <f t="shared" si="85"/>
        <v>80.312286501377415</v>
      </c>
    </row>
    <row r="167" spans="1:17" s="5" customFormat="1" ht="12">
      <c r="A167" s="286"/>
      <c r="B167" s="286"/>
      <c r="C167" s="286"/>
      <c r="D167" s="12"/>
      <c r="E167" s="9" t="s">
        <v>212</v>
      </c>
      <c r="F167" s="18">
        <f>SUM(G167:I167)</f>
        <v>21245.739739999997</v>
      </c>
      <c r="G167" s="19">
        <v>18239.139159999999</v>
      </c>
      <c r="H167" s="19">
        <v>2969.16219</v>
      </c>
      <c r="I167" s="6">
        <v>37.438389999999998</v>
      </c>
      <c r="J167" s="18">
        <f>SUM(K167:M167)</f>
        <v>21238.274999999998</v>
      </c>
      <c r="K167" s="19">
        <v>18239.123909999998</v>
      </c>
      <c r="L167" s="19">
        <v>2969.1597200000001</v>
      </c>
      <c r="M167" s="6">
        <v>29.99137</v>
      </c>
      <c r="N167" s="27">
        <f t="shared" ref="N167:Q180" si="91">J167/F167*100</f>
        <v>99.96486476775415</v>
      </c>
      <c r="O167" s="19">
        <f t="shared" si="91"/>
        <v>99.999916388597796</v>
      </c>
      <c r="P167" s="19">
        <f t="shared" si="91"/>
        <v>99.999916811550136</v>
      </c>
      <c r="Q167" s="19">
        <f t="shared" si="91"/>
        <v>80.108599755491625</v>
      </c>
    </row>
    <row r="168" spans="1:17" s="5" customFormat="1" ht="12">
      <c r="A168" s="287"/>
      <c r="B168" s="287"/>
      <c r="C168" s="287"/>
      <c r="D168" s="12"/>
      <c r="E168" s="9" t="s">
        <v>213</v>
      </c>
      <c r="F168" s="18">
        <f>SUM(G168:I168)</f>
        <v>20058.060269999998</v>
      </c>
      <c r="G168" s="19">
        <v>17219.69284</v>
      </c>
      <c r="H168" s="19">
        <v>2803.2058200000001</v>
      </c>
      <c r="I168" s="6">
        <v>35.161610000000003</v>
      </c>
      <c r="J168" s="18">
        <f>SUM(K168:M168)</f>
        <v>20051.214</v>
      </c>
      <c r="K168" s="19">
        <v>17219.69283</v>
      </c>
      <c r="L168" s="19">
        <v>2803.2058200000001</v>
      </c>
      <c r="M168" s="6">
        <v>28.315349999999999</v>
      </c>
      <c r="N168" s="27">
        <f t="shared" si="91"/>
        <v>99.96586773642197</v>
      </c>
      <c r="O168" s="19">
        <f t="shared" si="91"/>
        <v>99.999999941926959</v>
      </c>
      <c r="P168" s="19">
        <f t="shared" si="91"/>
        <v>100</v>
      </c>
      <c r="Q168" s="19">
        <f t="shared" si="91"/>
        <v>80.529162344955182</v>
      </c>
    </row>
    <row r="169" spans="1:17" s="5" customFormat="1" ht="33.75">
      <c r="A169" s="296" t="s">
        <v>1443</v>
      </c>
      <c r="B169" s="296" t="s">
        <v>1444</v>
      </c>
      <c r="C169" s="296" t="s">
        <v>1445</v>
      </c>
      <c r="D169" s="74" t="s">
        <v>15</v>
      </c>
      <c r="E169" s="75"/>
      <c r="F169" s="18">
        <f t="shared" ref="F169:M169" si="92">F170</f>
        <v>1703.33</v>
      </c>
      <c r="G169" s="19">
        <f t="shared" si="92"/>
        <v>1703.33</v>
      </c>
      <c r="H169" s="19">
        <f t="shared" si="92"/>
        <v>0</v>
      </c>
      <c r="I169" s="6">
        <f t="shared" si="92"/>
        <v>0</v>
      </c>
      <c r="J169" s="18">
        <f t="shared" si="92"/>
        <v>1628.7291700000001</v>
      </c>
      <c r="K169" s="19">
        <f t="shared" si="92"/>
        <v>1628.7291700000001</v>
      </c>
      <c r="L169" s="19">
        <f t="shared" si="92"/>
        <v>0</v>
      </c>
      <c r="M169" s="6">
        <f t="shared" si="92"/>
        <v>0</v>
      </c>
      <c r="N169" s="72">
        <f t="shared" si="91"/>
        <v>95.620294951653534</v>
      </c>
      <c r="O169" s="72">
        <f t="shared" si="91"/>
        <v>95.620294951653534</v>
      </c>
      <c r="P169" s="72"/>
      <c r="Q169" s="72"/>
    </row>
    <row r="170" spans="1:17" s="5" customFormat="1" ht="44.25" customHeight="1">
      <c r="A170" s="297"/>
      <c r="B170" s="297"/>
      <c r="C170" s="297"/>
      <c r="D170" s="74" t="s">
        <v>1439</v>
      </c>
      <c r="E170" s="75"/>
      <c r="F170" s="18">
        <f>SUM(F171:F172)</f>
        <v>1703.33</v>
      </c>
      <c r="G170" s="19">
        <f t="shared" ref="G170:M170" si="93">SUM(G171:G172)</f>
        <v>1703.33</v>
      </c>
      <c r="H170" s="19">
        <f t="shared" si="93"/>
        <v>0</v>
      </c>
      <c r="I170" s="6">
        <f t="shared" si="93"/>
        <v>0</v>
      </c>
      <c r="J170" s="18">
        <f t="shared" si="93"/>
        <v>1628.7291700000001</v>
      </c>
      <c r="K170" s="19">
        <f t="shared" si="93"/>
        <v>1628.7291700000001</v>
      </c>
      <c r="L170" s="19">
        <f t="shared" si="93"/>
        <v>0</v>
      </c>
      <c r="M170" s="6">
        <f t="shared" si="93"/>
        <v>0</v>
      </c>
      <c r="N170" s="72">
        <f t="shared" si="91"/>
        <v>95.620294951653534</v>
      </c>
      <c r="O170" s="72">
        <f t="shared" si="91"/>
        <v>95.620294951653534</v>
      </c>
      <c r="P170" s="72"/>
      <c r="Q170" s="72"/>
    </row>
    <row r="171" spans="1:17" s="5" customFormat="1" ht="12">
      <c r="A171" s="297"/>
      <c r="B171" s="297"/>
      <c r="C171" s="297"/>
      <c r="D171" s="76"/>
      <c r="E171" s="71" t="s">
        <v>1446</v>
      </c>
      <c r="F171" s="18">
        <f>SUM(G171:I171)</f>
        <v>851.66576999999995</v>
      </c>
      <c r="G171" s="19">
        <v>851.66576999999995</v>
      </c>
      <c r="H171" s="19"/>
      <c r="I171" s="6"/>
      <c r="J171" s="18">
        <f>SUM(K171:M171)</f>
        <v>818.06768999999997</v>
      </c>
      <c r="K171" s="19">
        <v>818.06768999999997</v>
      </c>
      <c r="L171" s="19"/>
      <c r="M171" s="6"/>
      <c r="N171" s="72">
        <f t="shared" si="91"/>
        <v>96.055015807433477</v>
      </c>
      <c r="O171" s="72">
        <f t="shared" si="91"/>
        <v>96.055015807433477</v>
      </c>
      <c r="P171" s="72"/>
      <c r="Q171" s="72"/>
    </row>
    <row r="172" spans="1:17" s="5" customFormat="1" ht="12">
      <c r="A172" s="298"/>
      <c r="B172" s="298"/>
      <c r="C172" s="298"/>
      <c r="D172" s="76"/>
      <c r="E172" s="71" t="s">
        <v>1447</v>
      </c>
      <c r="F172" s="18">
        <f>SUM(G172:I172)</f>
        <v>851.66422999999998</v>
      </c>
      <c r="G172" s="19">
        <v>851.66422999999998</v>
      </c>
      <c r="H172" s="19"/>
      <c r="I172" s="6"/>
      <c r="J172" s="18">
        <f>SUM(K172:M172)</f>
        <v>810.66147999999998</v>
      </c>
      <c r="K172" s="19">
        <v>810.66147999999998</v>
      </c>
      <c r="L172" s="19"/>
      <c r="M172" s="6"/>
      <c r="N172" s="72">
        <f t="shared" si="91"/>
        <v>95.185573309800745</v>
      </c>
      <c r="O172" s="72">
        <f t="shared" si="91"/>
        <v>95.185573309800745</v>
      </c>
      <c r="P172" s="72"/>
      <c r="Q172" s="72"/>
    </row>
    <row r="173" spans="1:17" s="5" customFormat="1" ht="92.25" customHeight="1">
      <c r="A173" s="295" t="s">
        <v>266</v>
      </c>
      <c r="B173" s="295" t="s">
        <v>124</v>
      </c>
      <c r="C173" s="295" t="s">
        <v>267</v>
      </c>
      <c r="D173" s="99" t="s">
        <v>15</v>
      </c>
      <c r="E173" s="13"/>
      <c r="F173" s="18">
        <f>F174</f>
        <v>21286.90854</v>
      </c>
      <c r="G173" s="19">
        <f t="shared" ref="G173:M173" si="94">G174</f>
        <v>0</v>
      </c>
      <c r="H173" s="19">
        <f t="shared" si="94"/>
        <v>0</v>
      </c>
      <c r="I173" s="6">
        <f t="shared" si="94"/>
        <v>21286.90854</v>
      </c>
      <c r="J173" s="18">
        <f t="shared" si="94"/>
        <v>20760.87442</v>
      </c>
      <c r="K173" s="19">
        <f t="shared" si="94"/>
        <v>0</v>
      </c>
      <c r="L173" s="19">
        <f t="shared" si="94"/>
        <v>0</v>
      </c>
      <c r="M173" s="6">
        <f t="shared" si="94"/>
        <v>20760.87442</v>
      </c>
      <c r="N173" s="27">
        <f t="shared" si="91"/>
        <v>97.528837411916641</v>
      </c>
      <c r="O173" s="19"/>
      <c r="P173" s="19"/>
      <c r="Q173" s="19">
        <f t="shared" si="91"/>
        <v>97.528837411916641</v>
      </c>
    </row>
    <row r="174" spans="1:17" s="5" customFormat="1" ht="146.25">
      <c r="A174" s="295"/>
      <c r="B174" s="295"/>
      <c r="C174" s="295"/>
      <c r="D174" s="74" t="s">
        <v>1439</v>
      </c>
      <c r="E174" s="13"/>
      <c r="F174" s="18">
        <f t="shared" ref="F174:M174" si="95">SUM(F175:F177)</f>
        <v>21286.90854</v>
      </c>
      <c r="G174" s="19">
        <f t="shared" si="95"/>
        <v>0</v>
      </c>
      <c r="H174" s="19">
        <f t="shared" si="95"/>
        <v>0</v>
      </c>
      <c r="I174" s="6">
        <f t="shared" si="95"/>
        <v>21286.90854</v>
      </c>
      <c r="J174" s="18">
        <f t="shared" si="95"/>
        <v>20760.87442</v>
      </c>
      <c r="K174" s="19">
        <f t="shared" si="95"/>
        <v>0</v>
      </c>
      <c r="L174" s="19">
        <f t="shared" si="95"/>
        <v>0</v>
      </c>
      <c r="M174" s="6">
        <f t="shared" si="95"/>
        <v>20760.87442</v>
      </c>
      <c r="N174" s="27">
        <f t="shared" si="91"/>
        <v>97.528837411916641</v>
      </c>
      <c r="O174" s="19"/>
      <c r="P174" s="19"/>
      <c r="Q174" s="19">
        <f t="shared" si="91"/>
        <v>97.528837411916641</v>
      </c>
    </row>
    <row r="175" spans="1:17" s="5" customFormat="1" ht="12">
      <c r="A175" s="295"/>
      <c r="B175" s="295"/>
      <c r="C175" s="295"/>
      <c r="D175" s="12"/>
      <c r="E175" s="9" t="s">
        <v>214</v>
      </c>
      <c r="F175" s="18">
        <f>SUM(G175:I175)</f>
        <v>19773.312539999999</v>
      </c>
      <c r="G175" s="19"/>
      <c r="H175" s="19"/>
      <c r="I175" s="6">
        <v>19773.312539999999</v>
      </c>
      <c r="J175" s="18">
        <f>SUM(K175:M175)</f>
        <v>19451.904500000001</v>
      </c>
      <c r="K175" s="19"/>
      <c r="L175" s="19"/>
      <c r="M175" s="6">
        <v>19451.904500000001</v>
      </c>
      <c r="N175" s="27">
        <f t="shared" ref="N175:N177" si="96">J175/F175*100</f>
        <v>98.374536186843685</v>
      </c>
      <c r="O175" s="19"/>
      <c r="P175" s="19"/>
      <c r="Q175" s="19">
        <f t="shared" ref="Q175" si="97">M175/I175*100</f>
        <v>98.374536186843685</v>
      </c>
    </row>
    <row r="176" spans="1:17" s="5" customFormat="1" ht="12">
      <c r="A176" s="295"/>
      <c r="B176" s="295"/>
      <c r="C176" s="295"/>
      <c r="D176" s="12"/>
      <c r="E176" s="9" t="s">
        <v>215</v>
      </c>
      <c r="F176" s="18">
        <f>SUM(G176:I176)</f>
        <v>907.4</v>
      </c>
      <c r="G176" s="19"/>
      <c r="H176" s="19"/>
      <c r="I176" s="6">
        <v>907.4</v>
      </c>
      <c r="J176" s="18">
        <f>SUM(K176:M176)</f>
        <v>706.37247000000002</v>
      </c>
      <c r="K176" s="19"/>
      <c r="L176" s="19"/>
      <c r="M176" s="6">
        <v>706.37247000000002</v>
      </c>
      <c r="N176" s="27">
        <f t="shared" si="96"/>
        <v>77.84576482256999</v>
      </c>
      <c r="O176" s="19"/>
      <c r="P176" s="19"/>
      <c r="Q176" s="19">
        <f>M176/I176*100</f>
        <v>77.84576482256999</v>
      </c>
    </row>
    <row r="177" spans="1:17" s="5" customFormat="1" ht="12">
      <c r="A177" s="295"/>
      <c r="B177" s="295"/>
      <c r="C177" s="295"/>
      <c r="D177" s="12"/>
      <c r="E177" s="9" t="s">
        <v>216</v>
      </c>
      <c r="F177" s="18">
        <f>SUM(G177:I177)</f>
        <v>606.19600000000003</v>
      </c>
      <c r="G177" s="19"/>
      <c r="H177" s="19"/>
      <c r="I177" s="6">
        <v>606.19600000000003</v>
      </c>
      <c r="J177" s="18">
        <f>SUM(K177:M177)</f>
        <v>602.59744999999998</v>
      </c>
      <c r="K177" s="19"/>
      <c r="L177" s="19"/>
      <c r="M177" s="6">
        <v>602.59744999999998</v>
      </c>
      <c r="N177" s="27">
        <f t="shared" si="96"/>
        <v>99.406371866525006</v>
      </c>
      <c r="O177" s="19"/>
      <c r="P177" s="19"/>
      <c r="Q177" s="19">
        <f>M177/I177*100</f>
        <v>99.406371866525006</v>
      </c>
    </row>
    <row r="178" spans="1:17" s="5" customFormat="1" ht="36">
      <c r="A178" s="295" t="s">
        <v>268</v>
      </c>
      <c r="B178" s="295" t="s">
        <v>269</v>
      </c>
      <c r="C178" s="295" t="s">
        <v>270</v>
      </c>
      <c r="D178" s="99" t="s">
        <v>15</v>
      </c>
      <c r="E178" s="13"/>
      <c r="F178" s="18">
        <f>F179</f>
        <v>21286.90854</v>
      </c>
      <c r="G178" s="19"/>
      <c r="H178" s="19">
        <f>H179</f>
        <v>0</v>
      </c>
      <c r="I178" s="6">
        <f>I179</f>
        <v>21286.90854</v>
      </c>
      <c r="J178" s="18">
        <f>J179</f>
        <v>20760.87442</v>
      </c>
      <c r="K178" s="19"/>
      <c r="L178" s="19">
        <f>L179</f>
        <v>0</v>
      </c>
      <c r="M178" s="6">
        <f>M179</f>
        <v>20760.87442</v>
      </c>
      <c r="N178" s="27">
        <f t="shared" si="91"/>
        <v>97.528837411916641</v>
      </c>
      <c r="O178" s="19"/>
      <c r="P178" s="19"/>
      <c r="Q178" s="19">
        <f t="shared" si="91"/>
        <v>97.528837411916641</v>
      </c>
    </row>
    <row r="179" spans="1:17" s="5" customFormat="1" ht="146.25">
      <c r="A179" s="295"/>
      <c r="B179" s="295"/>
      <c r="C179" s="295"/>
      <c r="D179" s="74" t="s">
        <v>1439</v>
      </c>
      <c r="E179" s="13"/>
      <c r="F179" s="18">
        <f>SUM(F180:F182)</f>
        <v>21286.90854</v>
      </c>
      <c r="G179" s="19"/>
      <c r="H179" s="19">
        <f>SUM(H180:H182)</f>
        <v>0</v>
      </c>
      <c r="I179" s="6">
        <f>SUM(I180:I182)</f>
        <v>21286.90854</v>
      </c>
      <c r="J179" s="18">
        <f>SUM(J180:J182)</f>
        <v>20760.87442</v>
      </c>
      <c r="K179" s="19"/>
      <c r="L179" s="19">
        <f>SUM(L180:L182)</f>
        <v>0</v>
      </c>
      <c r="M179" s="6">
        <f>SUM(M180:M182)</f>
        <v>20760.87442</v>
      </c>
      <c r="N179" s="27">
        <f t="shared" si="91"/>
        <v>97.528837411916641</v>
      </c>
      <c r="O179" s="19"/>
      <c r="P179" s="19"/>
      <c r="Q179" s="19">
        <f t="shared" si="91"/>
        <v>97.528837411916641</v>
      </c>
    </row>
    <row r="180" spans="1:17" s="5" customFormat="1" ht="12">
      <c r="A180" s="295"/>
      <c r="B180" s="295"/>
      <c r="C180" s="295"/>
      <c r="D180" s="12"/>
      <c r="E180" s="9" t="s">
        <v>214</v>
      </c>
      <c r="F180" s="18">
        <f>SUM(G180:I180)</f>
        <v>19773.312539999999</v>
      </c>
      <c r="G180" s="19"/>
      <c r="H180" s="19"/>
      <c r="I180" s="6">
        <v>19773.312539999999</v>
      </c>
      <c r="J180" s="18">
        <f>SUM(K180:M180)</f>
        <v>19451.904500000001</v>
      </c>
      <c r="K180" s="19"/>
      <c r="L180" s="19"/>
      <c r="M180" s="6">
        <v>19451.904500000001</v>
      </c>
      <c r="N180" s="27">
        <f t="shared" si="91"/>
        <v>98.374536186843685</v>
      </c>
      <c r="O180" s="19"/>
      <c r="P180" s="19"/>
      <c r="Q180" s="19">
        <f t="shared" si="91"/>
        <v>98.374536186843685</v>
      </c>
    </row>
    <row r="181" spans="1:17" s="5" customFormat="1" ht="12">
      <c r="A181" s="295"/>
      <c r="B181" s="295"/>
      <c r="C181" s="295"/>
      <c r="D181" s="12"/>
      <c r="E181" s="9" t="s">
        <v>215</v>
      </c>
      <c r="F181" s="18">
        <f>SUM(G181:I181)</f>
        <v>907.4</v>
      </c>
      <c r="G181" s="19"/>
      <c r="H181" s="19"/>
      <c r="I181" s="6">
        <v>907.4</v>
      </c>
      <c r="J181" s="18">
        <f>SUM(K181:M181)</f>
        <v>706.37247000000002</v>
      </c>
      <c r="K181" s="19"/>
      <c r="L181" s="19"/>
      <c r="M181" s="6">
        <v>706.37247000000002</v>
      </c>
      <c r="N181" s="27">
        <f t="shared" ref="N181:Q193" si="98">J181/F181*100</f>
        <v>77.84576482256999</v>
      </c>
      <c r="O181" s="19"/>
      <c r="P181" s="19"/>
      <c r="Q181" s="19">
        <f>M181/I181*100</f>
        <v>77.84576482256999</v>
      </c>
    </row>
    <row r="182" spans="1:17" s="5" customFormat="1" ht="12">
      <c r="A182" s="295"/>
      <c r="B182" s="295"/>
      <c r="C182" s="295"/>
      <c r="D182" s="12"/>
      <c r="E182" s="9" t="s">
        <v>216</v>
      </c>
      <c r="F182" s="18">
        <f>SUM(G182:I182)</f>
        <v>606.19600000000003</v>
      </c>
      <c r="G182" s="19"/>
      <c r="H182" s="19"/>
      <c r="I182" s="6">
        <v>606.19600000000003</v>
      </c>
      <c r="J182" s="18">
        <f>SUM(K182:M182)</f>
        <v>602.59744999999998</v>
      </c>
      <c r="K182" s="19"/>
      <c r="L182" s="19"/>
      <c r="M182" s="6">
        <v>602.59744999999998</v>
      </c>
      <c r="N182" s="27">
        <f t="shared" si="98"/>
        <v>99.406371866525006</v>
      </c>
      <c r="O182" s="19"/>
      <c r="P182" s="19"/>
      <c r="Q182" s="19">
        <f>M182/I182*100</f>
        <v>99.406371866525006</v>
      </c>
    </row>
    <row r="183" spans="1:17" s="5" customFormat="1" ht="56.25" customHeight="1">
      <c r="A183" s="295" t="s">
        <v>272</v>
      </c>
      <c r="B183" s="295" t="s">
        <v>133</v>
      </c>
      <c r="C183" s="295" t="s">
        <v>273</v>
      </c>
      <c r="D183" s="99" t="s">
        <v>15</v>
      </c>
      <c r="E183" s="13"/>
      <c r="F183" s="18">
        <f>F184</f>
        <v>21844.943300000003</v>
      </c>
      <c r="G183" s="19"/>
      <c r="H183" s="19">
        <f t="shared" ref="H183:M183" si="99">H184</f>
        <v>10757.968480000001</v>
      </c>
      <c r="I183" s="6">
        <f t="shared" si="99"/>
        <v>11086.974820000001</v>
      </c>
      <c r="J183" s="18">
        <f t="shared" si="99"/>
        <v>18126.087780000002</v>
      </c>
      <c r="K183" s="19"/>
      <c r="L183" s="19">
        <f t="shared" si="99"/>
        <v>7562.5553600000003</v>
      </c>
      <c r="M183" s="6">
        <f t="shared" si="99"/>
        <v>10563.532420000001</v>
      </c>
      <c r="N183" s="27">
        <f t="shared" si="98"/>
        <v>82.976126470422102</v>
      </c>
      <c r="O183" s="19"/>
      <c r="P183" s="19">
        <f t="shared" si="98"/>
        <v>70.297244075955874</v>
      </c>
      <c r="Q183" s="19">
        <f t="shared" si="98"/>
        <v>95.278762615607718</v>
      </c>
    </row>
    <row r="184" spans="1:17" s="5" customFormat="1" ht="146.25">
      <c r="A184" s="295"/>
      <c r="B184" s="295"/>
      <c r="C184" s="295"/>
      <c r="D184" s="74" t="s">
        <v>1439</v>
      </c>
      <c r="E184" s="13"/>
      <c r="F184" s="18">
        <f>SUM(F185:F193)</f>
        <v>21844.943300000003</v>
      </c>
      <c r="G184" s="19"/>
      <c r="H184" s="19">
        <f>SUM(H185:H193)</f>
        <v>10757.968480000001</v>
      </c>
      <c r="I184" s="6">
        <f>SUM(I185:I193)</f>
        <v>11086.974820000001</v>
      </c>
      <c r="J184" s="18">
        <f>SUM(J185:J193)</f>
        <v>18126.087780000002</v>
      </c>
      <c r="K184" s="19"/>
      <c r="L184" s="19">
        <f>SUM(L185:L193)</f>
        <v>7562.5553600000003</v>
      </c>
      <c r="M184" s="6">
        <f>SUM(M185:M193)</f>
        <v>10563.532420000001</v>
      </c>
      <c r="N184" s="27">
        <f t="shared" si="98"/>
        <v>82.976126470422102</v>
      </c>
      <c r="O184" s="19"/>
      <c r="P184" s="19">
        <f t="shared" si="98"/>
        <v>70.297244075955874</v>
      </c>
      <c r="Q184" s="19">
        <f t="shared" si="98"/>
        <v>95.278762615607718</v>
      </c>
    </row>
    <row r="185" spans="1:17" s="5" customFormat="1" ht="12">
      <c r="A185" s="295"/>
      <c r="B185" s="295"/>
      <c r="C185" s="295"/>
      <c r="D185" s="12"/>
      <c r="E185" s="9" t="s">
        <v>217</v>
      </c>
      <c r="F185" s="18">
        <f t="shared" ref="F185:F193" si="100">SUM(G185:I185)</f>
        <v>3883.06882</v>
      </c>
      <c r="G185" s="19"/>
      <c r="H185" s="19"/>
      <c r="I185" s="6">
        <v>3883.06882</v>
      </c>
      <c r="J185" s="18">
        <f t="shared" ref="J185:J193" si="101">SUM(K185:M185)</f>
        <v>3819.1264200000001</v>
      </c>
      <c r="K185" s="19"/>
      <c r="L185" s="19"/>
      <c r="M185" s="6">
        <v>3819.1264200000001</v>
      </c>
      <c r="N185" s="27">
        <f t="shared" si="98"/>
        <v>98.353302427434187</v>
      </c>
      <c r="O185" s="19"/>
      <c r="P185" s="19"/>
      <c r="Q185" s="19">
        <f>M185/I185*100</f>
        <v>98.353302427434187</v>
      </c>
    </row>
    <row r="186" spans="1:17" s="5" customFormat="1" ht="12">
      <c r="A186" s="295"/>
      <c r="B186" s="295"/>
      <c r="C186" s="295"/>
      <c r="D186" s="12"/>
      <c r="E186" s="9" t="s">
        <v>218</v>
      </c>
      <c r="F186" s="18">
        <f t="shared" si="100"/>
        <v>5169.6530000000002</v>
      </c>
      <c r="G186" s="19"/>
      <c r="H186" s="19"/>
      <c r="I186" s="6">
        <v>5169.6530000000002</v>
      </c>
      <c r="J186" s="18">
        <f t="shared" si="101"/>
        <v>5118.9367099999999</v>
      </c>
      <c r="K186" s="19"/>
      <c r="L186" s="19"/>
      <c r="M186" s="6">
        <v>5118.9367099999999</v>
      </c>
      <c r="N186" s="27">
        <f t="shared" si="98"/>
        <v>99.018961427391744</v>
      </c>
      <c r="O186" s="19"/>
      <c r="P186" s="19"/>
      <c r="Q186" s="19">
        <f>M186/I186*100</f>
        <v>99.018961427391744</v>
      </c>
    </row>
    <row r="187" spans="1:17" s="5" customFormat="1" ht="12">
      <c r="A187" s="295"/>
      <c r="B187" s="295"/>
      <c r="C187" s="295"/>
      <c r="D187" s="12"/>
      <c r="E187" s="9" t="s">
        <v>219</v>
      </c>
      <c r="F187" s="18">
        <f t="shared" si="100"/>
        <v>589.60799999999995</v>
      </c>
      <c r="G187" s="19"/>
      <c r="H187" s="19"/>
      <c r="I187" s="6">
        <v>589.60799999999995</v>
      </c>
      <c r="J187" s="18">
        <f t="shared" si="101"/>
        <v>588.60799999999995</v>
      </c>
      <c r="K187" s="19"/>
      <c r="L187" s="19"/>
      <c r="M187" s="6">
        <v>588.60799999999995</v>
      </c>
      <c r="N187" s="27">
        <f t="shared" si="98"/>
        <v>99.830395788388216</v>
      </c>
      <c r="O187" s="19"/>
      <c r="P187" s="19"/>
      <c r="Q187" s="19">
        <f>M187/I187*100</f>
        <v>99.830395788388216</v>
      </c>
    </row>
    <row r="188" spans="1:17" s="5" customFormat="1" ht="12">
      <c r="A188" s="295"/>
      <c r="B188" s="295"/>
      <c r="C188" s="295"/>
      <c r="D188" s="12"/>
      <c r="E188" s="9" t="s">
        <v>220</v>
      </c>
      <c r="F188" s="18">
        <f t="shared" si="100"/>
        <v>520</v>
      </c>
      <c r="G188" s="19"/>
      <c r="H188" s="19"/>
      <c r="I188" s="6">
        <v>520</v>
      </c>
      <c r="J188" s="18">
        <f t="shared" si="101"/>
        <v>125.11194</v>
      </c>
      <c r="K188" s="19"/>
      <c r="L188" s="19"/>
      <c r="M188" s="6">
        <v>125.11194</v>
      </c>
      <c r="N188" s="27">
        <f t="shared" si="98"/>
        <v>24.059988461538463</v>
      </c>
      <c r="O188" s="19"/>
      <c r="P188" s="19"/>
      <c r="Q188" s="19">
        <f t="shared" ref="Q188" si="102">M188/I188*100</f>
        <v>24.059988461538463</v>
      </c>
    </row>
    <row r="189" spans="1:17" s="5" customFormat="1" ht="12">
      <c r="A189" s="295"/>
      <c r="B189" s="295"/>
      <c r="C189" s="295"/>
      <c r="D189" s="12"/>
      <c r="E189" s="9" t="s">
        <v>221</v>
      </c>
      <c r="F189" s="18">
        <f t="shared" si="100"/>
        <v>2509.288</v>
      </c>
      <c r="G189" s="19"/>
      <c r="H189" s="19">
        <v>2509.288</v>
      </c>
      <c r="I189" s="6"/>
      <c r="J189" s="18">
        <f t="shared" si="101"/>
        <v>2508.7020000000002</v>
      </c>
      <c r="K189" s="19"/>
      <c r="L189" s="19">
        <v>2508.7020000000002</v>
      </c>
      <c r="M189" s="6"/>
      <c r="N189" s="27">
        <f t="shared" si="98"/>
        <v>99.976646761950022</v>
      </c>
      <c r="O189" s="19"/>
      <c r="P189" s="19">
        <f t="shared" ref="P189:P193" si="103">L189/H189*100</f>
        <v>99.976646761950022</v>
      </c>
      <c r="Q189" s="19"/>
    </row>
    <row r="190" spans="1:17" s="14" customFormat="1" ht="12">
      <c r="A190" s="295"/>
      <c r="B190" s="295"/>
      <c r="C190" s="295"/>
      <c r="D190" s="12"/>
      <c r="E190" s="9" t="s">
        <v>222</v>
      </c>
      <c r="F190" s="18">
        <f t="shared" si="100"/>
        <v>1513.5119999999999</v>
      </c>
      <c r="G190" s="19"/>
      <c r="H190" s="19">
        <v>1513.5119999999999</v>
      </c>
      <c r="I190" s="6"/>
      <c r="J190" s="18">
        <f t="shared" si="101"/>
        <v>1513.5119999999999</v>
      </c>
      <c r="K190" s="19"/>
      <c r="L190" s="19">
        <v>1513.5119999999999</v>
      </c>
      <c r="M190" s="6"/>
      <c r="N190" s="27">
        <f t="shared" si="98"/>
        <v>100</v>
      </c>
      <c r="O190" s="19"/>
      <c r="P190" s="19">
        <f t="shared" si="103"/>
        <v>100</v>
      </c>
      <c r="Q190" s="19"/>
    </row>
    <row r="191" spans="1:17" s="14" customFormat="1" ht="12">
      <c r="A191" s="295"/>
      <c r="B191" s="295"/>
      <c r="C191" s="295"/>
      <c r="D191" s="12"/>
      <c r="E191" s="13" t="s">
        <v>223</v>
      </c>
      <c r="F191" s="18">
        <f t="shared" si="100"/>
        <v>4769.1000000000004</v>
      </c>
      <c r="G191" s="19"/>
      <c r="H191" s="19">
        <v>4156</v>
      </c>
      <c r="I191" s="6">
        <v>613.1</v>
      </c>
      <c r="J191" s="18">
        <f t="shared" si="101"/>
        <v>1561.74271</v>
      </c>
      <c r="K191" s="19"/>
      <c r="L191" s="19">
        <v>961.53750000000002</v>
      </c>
      <c r="M191" s="6">
        <v>600.20520999999997</v>
      </c>
      <c r="N191" s="27">
        <f t="shared" si="98"/>
        <v>32.747116017697259</v>
      </c>
      <c r="O191" s="19"/>
      <c r="P191" s="19">
        <f t="shared" si="103"/>
        <v>23.136128488931664</v>
      </c>
      <c r="Q191" s="19">
        <f t="shared" ref="Q191" si="104">M191/I191*100</f>
        <v>97.896788452128519</v>
      </c>
    </row>
    <row r="192" spans="1:17" s="14" customFormat="1" ht="12">
      <c r="A192" s="295"/>
      <c r="B192" s="295"/>
      <c r="C192" s="295"/>
      <c r="D192" s="12"/>
      <c r="E192" s="9" t="s">
        <v>224</v>
      </c>
      <c r="F192" s="18">
        <f t="shared" si="100"/>
        <v>109.06847999999999</v>
      </c>
      <c r="G192" s="19"/>
      <c r="H192" s="19">
        <v>109.06847999999999</v>
      </c>
      <c r="I192" s="6"/>
      <c r="J192" s="18">
        <f t="shared" si="101"/>
        <v>108.70386000000001</v>
      </c>
      <c r="K192" s="19"/>
      <c r="L192" s="19">
        <v>108.70386000000001</v>
      </c>
      <c r="M192" s="6"/>
      <c r="N192" s="27">
        <f t="shared" si="98"/>
        <v>99.665696267152541</v>
      </c>
      <c r="O192" s="19"/>
      <c r="P192" s="19">
        <f t="shared" si="103"/>
        <v>99.665696267152541</v>
      </c>
      <c r="Q192" s="19"/>
    </row>
    <row r="193" spans="1:17" s="5" customFormat="1" ht="12">
      <c r="A193" s="295"/>
      <c r="B193" s="295"/>
      <c r="C193" s="295"/>
      <c r="D193" s="12"/>
      <c r="E193" s="9" t="s">
        <v>1450</v>
      </c>
      <c r="F193" s="18">
        <f t="shared" si="100"/>
        <v>2781.645</v>
      </c>
      <c r="G193" s="19"/>
      <c r="H193" s="19">
        <v>2470.1</v>
      </c>
      <c r="I193" s="6">
        <v>311.54500000000002</v>
      </c>
      <c r="J193" s="18">
        <f t="shared" si="101"/>
        <v>2781.6441399999999</v>
      </c>
      <c r="K193" s="19"/>
      <c r="L193" s="19">
        <v>2470.1</v>
      </c>
      <c r="M193" s="6">
        <v>311.54414000000003</v>
      </c>
      <c r="N193" s="27">
        <f t="shared" si="98"/>
        <v>99.999969083042586</v>
      </c>
      <c r="O193" s="19"/>
      <c r="P193" s="19">
        <f t="shared" si="103"/>
        <v>100</v>
      </c>
      <c r="Q193" s="19">
        <f t="shared" ref="Q193" si="105">M193/I193*100</f>
        <v>99.99972395641079</v>
      </c>
    </row>
    <row r="194" spans="1:17" s="5" customFormat="1" ht="20.25" customHeight="1">
      <c r="A194" s="295" t="s">
        <v>274</v>
      </c>
      <c r="B194" s="295" t="s">
        <v>136</v>
      </c>
      <c r="C194" s="295" t="s">
        <v>275</v>
      </c>
      <c r="D194" s="99" t="s">
        <v>15</v>
      </c>
      <c r="E194" s="13"/>
      <c r="F194" s="18">
        <f>F195</f>
        <v>9642.3298200000008</v>
      </c>
      <c r="G194" s="19"/>
      <c r="H194" s="19">
        <f t="shared" ref="H194:M194" si="106">H195</f>
        <v>0</v>
      </c>
      <c r="I194" s="6">
        <f t="shared" si="106"/>
        <v>9642.3298200000008</v>
      </c>
      <c r="J194" s="18">
        <f t="shared" si="106"/>
        <v>9526.6711300000006</v>
      </c>
      <c r="K194" s="19"/>
      <c r="L194" s="19">
        <f t="shared" si="106"/>
        <v>0</v>
      </c>
      <c r="M194" s="6">
        <f t="shared" si="106"/>
        <v>9526.6711300000006</v>
      </c>
      <c r="N194" s="27">
        <f t="shared" ref="N194:N211" si="107">J194/F194*100</f>
        <v>98.800510953689823</v>
      </c>
      <c r="O194" s="27"/>
      <c r="P194" s="27" t="e">
        <f t="shared" ref="P194:Q195" si="108">L194/H194*100</f>
        <v>#DIV/0!</v>
      </c>
      <c r="Q194" s="27">
        <f t="shared" si="108"/>
        <v>98.800510953689823</v>
      </c>
    </row>
    <row r="195" spans="1:17" s="5" customFormat="1" ht="146.25">
      <c r="A195" s="295"/>
      <c r="B195" s="295"/>
      <c r="C195" s="295"/>
      <c r="D195" s="74" t="s">
        <v>1439</v>
      </c>
      <c r="E195" s="13"/>
      <c r="F195" s="18">
        <f>SUM(F196:F198)</f>
        <v>9642.3298200000008</v>
      </c>
      <c r="G195" s="19"/>
      <c r="H195" s="19">
        <f>SUM(H196:H198)</f>
        <v>0</v>
      </c>
      <c r="I195" s="6">
        <f>SUM(I196:I198)</f>
        <v>9642.3298200000008</v>
      </c>
      <c r="J195" s="18">
        <f>SUM(J196:J198)</f>
        <v>9526.6711300000006</v>
      </c>
      <c r="K195" s="19"/>
      <c r="L195" s="19">
        <f>SUM(L196:L198)</f>
        <v>0</v>
      </c>
      <c r="M195" s="6">
        <f>SUM(M196:M198)</f>
        <v>9526.6711300000006</v>
      </c>
      <c r="N195" s="27">
        <f t="shared" si="107"/>
        <v>98.800510953689823</v>
      </c>
      <c r="O195" s="27"/>
      <c r="P195" s="27" t="e">
        <f t="shared" si="108"/>
        <v>#DIV/0!</v>
      </c>
      <c r="Q195" s="27">
        <f t="shared" si="108"/>
        <v>98.800510953689823</v>
      </c>
    </row>
    <row r="196" spans="1:17" s="5" customFormat="1" ht="12">
      <c r="A196" s="295"/>
      <c r="B196" s="295"/>
      <c r="C196" s="295"/>
      <c r="D196" s="12"/>
      <c r="E196" s="9" t="s">
        <v>217</v>
      </c>
      <c r="F196" s="18">
        <f>SUM(G196:I196)</f>
        <v>3883.06882</v>
      </c>
      <c r="G196" s="19"/>
      <c r="H196" s="19"/>
      <c r="I196" s="6">
        <v>3883.06882</v>
      </c>
      <c r="J196" s="18">
        <f>SUM(K196:M196)</f>
        <v>3819.1264200000001</v>
      </c>
      <c r="K196" s="19"/>
      <c r="L196" s="19"/>
      <c r="M196" s="6">
        <v>3819.1264200000001</v>
      </c>
      <c r="N196" s="27">
        <f t="shared" si="107"/>
        <v>98.353302427434187</v>
      </c>
      <c r="O196" s="19"/>
      <c r="P196" s="19"/>
      <c r="Q196" s="19">
        <f>M196/I196*100</f>
        <v>98.353302427434187</v>
      </c>
    </row>
    <row r="197" spans="1:17" s="5" customFormat="1" ht="12">
      <c r="A197" s="295"/>
      <c r="B197" s="295"/>
      <c r="C197" s="295"/>
      <c r="D197" s="12"/>
      <c r="E197" s="9" t="s">
        <v>218</v>
      </c>
      <c r="F197" s="18">
        <f>SUM(G197:I197)</f>
        <v>5169.6530000000002</v>
      </c>
      <c r="G197" s="19"/>
      <c r="H197" s="19"/>
      <c r="I197" s="6">
        <v>5169.6530000000002</v>
      </c>
      <c r="J197" s="18">
        <f>SUM(K197:M197)</f>
        <v>5118.9367099999999</v>
      </c>
      <c r="K197" s="19"/>
      <c r="L197" s="19"/>
      <c r="M197" s="6">
        <v>5118.9367099999999</v>
      </c>
      <c r="N197" s="27">
        <f t="shared" si="107"/>
        <v>99.018961427391744</v>
      </c>
      <c r="O197" s="19"/>
      <c r="P197" s="19"/>
      <c r="Q197" s="19">
        <f>M197/I197*100</f>
        <v>99.018961427391744</v>
      </c>
    </row>
    <row r="198" spans="1:17" s="5" customFormat="1" ht="12">
      <c r="A198" s="295"/>
      <c r="B198" s="295"/>
      <c r="C198" s="295"/>
      <c r="D198" s="12"/>
      <c r="E198" s="9" t="s">
        <v>219</v>
      </c>
      <c r="F198" s="18">
        <f>SUM(G198:I198)</f>
        <v>589.60799999999995</v>
      </c>
      <c r="G198" s="19"/>
      <c r="H198" s="19"/>
      <c r="I198" s="6">
        <v>589.60799999999995</v>
      </c>
      <c r="J198" s="18">
        <f>SUM(K198:M198)</f>
        <v>588.60799999999995</v>
      </c>
      <c r="K198" s="19"/>
      <c r="L198" s="19"/>
      <c r="M198" s="6">
        <v>588.60799999999995</v>
      </c>
      <c r="N198" s="27">
        <f t="shared" si="107"/>
        <v>99.830395788388216</v>
      </c>
      <c r="O198" s="19"/>
      <c r="P198" s="19"/>
      <c r="Q198" s="19">
        <f>M198/I198*100</f>
        <v>99.830395788388216</v>
      </c>
    </row>
    <row r="199" spans="1:17" s="5" customFormat="1" ht="56.25" customHeight="1">
      <c r="A199" s="295" t="s">
        <v>138</v>
      </c>
      <c r="B199" s="295" t="s">
        <v>276</v>
      </c>
      <c r="C199" s="295" t="s">
        <v>277</v>
      </c>
      <c r="D199" s="99" t="s">
        <v>15</v>
      </c>
      <c r="E199" s="13"/>
      <c r="F199" s="18">
        <f>F200</f>
        <v>520</v>
      </c>
      <c r="G199" s="19"/>
      <c r="H199" s="19"/>
      <c r="I199" s="6">
        <f>I200</f>
        <v>520</v>
      </c>
      <c r="J199" s="18">
        <f>J200</f>
        <v>125.11194</v>
      </c>
      <c r="K199" s="19"/>
      <c r="L199" s="19"/>
      <c r="M199" s="6">
        <f>M200</f>
        <v>125.11194</v>
      </c>
      <c r="N199" s="27">
        <f t="shared" si="107"/>
        <v>24.059988461538463</v>
      </c>
      <c r="O199" s="19"/>
      <c r="P199" s="19"/>
      <c r="Q199" s="19">
        <f t="shared" ref="Q199:Q201" si="109">M199/I199*100</f>
        <v>24.059988461538463</v>
      </c>
    </row>
    <row r="200" spans="1:17" s="5" customFormat="1" ht="146.25">
      <c r="A200" s="295"/>
      <c r="B200" s="295"/>
      <c r="C200" s="295"/>
      <c r="D200" s="74" t="s">
        <v>1439</v>
      </c>
      <c r="E200" s="13"/>
      <c r="F200" s="18">
        <f>SUM(F201:F201)</f>
        <v>520</v>
      </c>
      <c r="G200" s="19"/>
      <c r="H200" s="19"/>
      <c r="I200" s="6">
        <f>SUM(I201:I201)</f>
        <v>520</v>
      </c>
      <c r="J200" s="18">
        <f>SUM(J201:J201)</f>
        <v>125.11194</v>
      </c>
      <c r="K200" s="19"/>
      <c r="L200" s="19"/>
      <c r="M200" s="6">
        <f>SUM(M201:M201)</f>
        <v>125.11194</v>
      </c>
      <c r="N200" s="27">
        <f t="shared" si="107"/>
        <v>24.059988461538463</v>
      </c>
      <c r="O200" s="19"/>
      <c r="P200" s="19"/>
      <c r="Q200" s="19">
        <f t="shared" si="109"/>
        <v>24.059988461538463</v>
      </c>
    </row>
    <row r="201" spans="1:17" s="5" customFormat="1" ht="12">
      <c r="A201" s="295"/>
      <c r="B201" s="295"/>
      <c r="C201" s="295"/>
      <c r="D201" s="12"/>
      <c r="E201" s="9" t="s">
        <v>220</v>
      </c>
      <c r="F201" s="18">
        <f>SUM(G201:I201)</f>
        <v>520</v>
      </c>
      <c r="G201" s="19"/>
      <c r="H201" s="19"/>
      <c r="I201" s="6">
        <v>520</v>
      </c>
      <c r="J201" s="18">
        <f>SUM(K201:M201)</f>
        <v>125.11194</v>
      </c>
      <c r="K201" s="19"/>
      <c r="L201" s="19"/>
      <c r="M201" s="6">
        <v>125.11194</v>
      </c>
      <c r="N201" s="27">
        <f t="shared" si="107"/>
        <v>24.059988461538463</v>
      </c>
      <c r="O201" s="19"/>
      <c r="P201" s="19"/>
      <c r="Q201" s="19">
        <f t="shared" si="109"/>
        <v>24.059988461538463</v>
      </c>
    </row>
    <row r="202" spans="1:17" s="5" customFormat="1" ht="32.25" customHeight="1">
      <c r="A202" s="295" t="s">
        <v>278</v>
      </c>
      <c r="B202" s="295" t="s">
        <v>279</v>
      </c>
      <c r="C202" s="295" t="s">
        <v>280</v>
      </c>
      <c r="D202" s="99" t="s">
        <v>15</v>
      </c>
      <c r="E202" s="13"/>
      <c r="F202" s="18">
        <f>F203</f>
        <v>4022.8</v>
      </c>
      <c r="G202" s="19"/>
      <c r="H202" s="19">
        <f t="shared" ref="H202:L202" si="110">H203</f>
        <v>4022.8</v>
      </c>
      <c r="I202" s="6"/>
      <c r="J202" s="18">
        <f t="shared" si="110"/>
        <v>4022.2139999999999</v>
      </c>
      <c r="K202" s="19"/>
      <c r="L202" s="19">
        <f t="shared" si="110"/>
        <v>4022.2139999999999</v>
      </c>
      <c r="M202" s="6"/>
      <c r="N202" s="27">
        <f t="shared" si="107"/>
        <v>99.985433031719197</v>
      </c>
      <c r="O202" s="19"/>
      <c r="P202" s="19">
        <f t="shared" ref="P202:P214" si="111">L202/H202*100</f>
        <v>99.985433031719197</v>
      </c>
      <c r="Q202" s="19"/>
    </row>
    <row r="203" spans="1:17" s="5" customFormat="1" ht="146.25">
      <c r="A203" s="295"/>
      <c r="B203" s="295"/>
      <c r="C203" s="295"/>
      <c r="D203" s="74" t="s">
        <v>1439</v>
      </c>
      <c r="E203" s="13"/>
      <c r="F203" s="18">
        <f>SUM(F204:F205)</f>
        <v>4022.8</v>
      </c>
      <c r="G203" s="19"/>
      <c r="H203" s="19">
        <f>SUM(H204:H205)</f>
        <v>4022.8</v>
      </c>
      <c r="I203" s="6"/>
      <c r="J203" s="18">
        <f>SUM(J204:J205)</f>
        <v>4022.2139999999999</v>
      </c>
      <c r="K203" s="19"/>
      <c r="L203" s="19">
        <f>SUM(L204:L205)</f>
        <v>4022.2139999999999</v>
      </c>
      <c r="M203" s="6"/>
      <c r="N203" s="27">
        <f t="shared" si="107"/>
        <v>99.985433031719197</v>
      </c>
      <c r="O203" s="19"/>
      <c r="P203" s="19">
        <f t="shared" si="111"/>
        <v>99.985433031719197</v>
      </c>
      <c r="Q203" s="19"/>
    </row>
    <row r="204" spans="1:17" s="5" customFormat="1" ht="12">
      <c r="A204" s="295"/>
      <c r="B204" s="295"/>
      <c r="C204" s="295"/>
      <c r="D204" s="12"/>
      <c r="E204" s="9" t="s">
        <v>221</v>
      </c>
      <c r="F204" s="18">
        <f>SUM(G204:I204)</f>
        <v>2509.288</v>
      </c>
      <c r="G204" s="19"/>
      <c r="H204" s="19">
        <v>2509.288</v>
      </c>
      <c r="I204" s="6"/>
      <c r="J204" s="18">
        <f>SUM(K204:M204)</f>
        <v>2508.7020000000002</v>
      </c>
      <c r="K204" s="19"/>
      <c r="L204" s="19">
        <v>2508.7020000000002</v>
      </c>
      <c r="M204" s="6"/>
      <c r="N204" s="27">
        <f t="shared" si="107"/>
        <v>99.976646761950022</v>
      </c>
      <c r="O204" s="19"/>
      <c r="P204" s="19">
        <f t="shared" ref="P204:P208" si="112">L204/H204*100</f>
        <v>99.976646761950022</v>
      </c>
      <c r="Q204" s="19"/>
    </row>
    <row r="205" spans="1:17" s="5" customFormat="1" ht="12">
      <c r="A205" s="295"/>
      <c r="B205" s="295"/>
      <c r="C205" s="295"/>
      <c r="D205" s="12"/>
      <c r="E205" s="9" t="s">
        <v>222</v>
      </c>
      <c r="F205" s="18">
        <f>SUM(G205:I205)</f>
        <v>1513.5119999999999</v>
      </c>
      <c r="G205" s="19"/>
      <c r="H205" s="19">
        <v>1513.5119999999999</v>
      </c>
      <c r="I205" s="6"/>
      <c r="J205" s="18">
        <f>SUM(K205:M205)</f>
        <v>1513.5119999999999</v>
      </c>
      <c r="K205" s="19"/>
      <c r="L205" s="19">
        <v>1513.5119999999999</v>
      </c>
      <c r="M205" s="6"/>
      <c r="N205" s="27">
        <f t="shared" si="107"/>
        <v>100</v>
      </c>
      <c r="O205" s="19"/>
      <c r="P205" s="19">
        <f t="shared" si="112"/>
        <v>100</v>
      </c>
      <c r="Q205" s="19"/>
    </row>
    <row r="206" spans="1:17" s="5" customFormat="1" ht="32.25" customHeight="1">
      <c r="A206" s="295" t="s">
        <v>281</v>
      </c>
      <c r="B206" s="295" t="s">
        <v>282</v>
      </c>
      <c r="C206" s="295" t="s">
        <v>283</v>
      </c>
      <c r="D206" s="99" t="s">
        <v>15</v>
      </c>
      <c r="E206" s="13"/>
      <c r="F206" s="18">
        <f>F207</f>
        <v>4769.1000000000004</v>
      </c>
      <c r="G206" s="19"/>
      <c r="H206" s="19">
        <f>H207</f>
        <v>4156</v>
      </c>
      <c r="I206" s="6">
        <f>I207</f>
        <v>613.1</v>
      </c>
      <c r="J206" s="18">
        <f>J207</f>
        <v>1561.74271</v>
      </c>
      <c r="K206" s="19"/>
      <c r="L206" s="19">
        <f>L207</f>
        <v>961.53750000000002</v>
      </c>
      <c r="M206" s="6">
        <f>M207</f>
        <v>600.20520999999997</v>
      </c>
      <c r="N206" s="27">
        <f t="shared" si="107"/>
        <v>32.747116017697259</v>
      </c>
      <c r="O206" s="19"/>
      <c r="P206" s="19">
        <f t="shared" si="112"/>
        <v>23.136128488931664</v>
      </c>
      <c r="Q206" s="19">
        <f t="shared" ref="Q206:Q208" si="113">M206/I206*100</f>
        <v>97.896788452128519</v>
      </c>
    </row>
    <row r="207" spans="1:17" s="5" customFormat="1" ht="146.25">
      <c r="A207" s="295"/>
      <c r="B207" s="295"/>
      <c r="C207" s="295"/>
      <c r="D207" s="74" t="s">
        <v>1439</v>
      </c>
      <c r="E207" s="13"/>
      <c r="F207" s="18">
        <f>SUM(G207:I207)</f>
        <v>4769.1000000000004</v>
      </c>
      <c r="G207" s="19"/>
      <c r="H207" s="19">
        <f>SUM(H208)</f>
        <v>4156</v>
      </c>
      <c r="I207" s="6">
        <f>SUM(I208)</f>
        <v>613.1</v>
      </c>
      <c r="J207" s="18">
        <f>SUM(K207:M207)</f>
        <v>1561.74271</v>
      </c>
      <c r="K207" s="19"/>
      <c r="L207" s="19">
        <f>SUM(L208)</f>
        <v>961.53750000000002</v>
      </c>
      <c r="M207" s="6">
        <f>SUM(M208)</f>
        <v>600.20520999999997</v>
      </c>
      <c r="N207" s="27">
        <f t="shared" si="107"/>
        <v>32.747116017697259</v>
      </c>
      <c r="O207" s="19"/>
      <c r="P207" s="19">
        <f t="shared" si="112"/>
        <v>23.136128488931664</v>
      </c>
      <c r="Q207" s="19">
        <f t="shared" si="113"/>
        <v>97.896788452128519</v>
      </c>
    </row>
    <row r="208" spans="1:17" s="5" customFormat="1" ht="12">
      <c r="A208" s="295"/>
      <c r="B208" s="295"/>
      <c r="C208" s="295"/>
      <c r="D208" s="12"/>
      <c r="E208" s="13" t="s">
        <v>223</v>
      </c>
      <c r="F208" s="18">
        <f>SUM(G208:I208)</f>
        <v>4769.1000000000004</v>
      </c>
      <c r="G208" s="19"/>
      <c r="H208" s="19">
        <v>4156</v>
      </c>
      <c r="I208" s="6">
        <v>613.1</v>
      </c>
      <c r="J208" s="18">
        <f>SUM(K208:M208)</f>
        <v>1561.74271</v>
      </c>
      <c r="K208" s="19"/>
      <c r="L208" s="19">
        <v>961.53750000000002</v>
      </c>
      <c r="M208" s="6">
        <v>600.20520999999997</v>
      </c>
      <c r="N208" s="27">
        <f t="shared" si="107"/>
        <v>32.747116017697259</v>
      </c>
      <c r="O208" s="19"/>
      <c r="P208" s="19">
        <f t="shared" si="112"/>
        <v>23.136128488931664</v>
      </c>
      <c r="Q208" s="19">
        <f t="shared" si="113"/>
        <v>97.896788452128519</v>
      </c>
    </row>
    <row r="209" spans="1:17" s="5" customFormat="1" ht="32.25" customHeight="1">
      <c r="A209" s="295" t="s">
        <v>284</v>
      </c>
      <c r="B209" s="295" t="s">
        <v>566</v>
      </c>
      <c r="C209" s="295" t="s">
        <v>286</v>
      </c>
      <c r="D209" s="99" t="s">
        <v>15</v>
      </c>
      <c r="E209" s="13"/>
      <c r="F209" s="18">
        <f>F210</f>
        <v>109.06847999999999</v>
      </c>
      <c r="G209" s="19"/>
      <c r="H209" s="19">
        <f>H210</f>
        <v>109.06847999999999</v>
      </c>
      <c r="I209" s="6"/>
      <c r="J209" s="18">
        <f>J210</f>
        <v>108.70386000000001</v>
      </c>
      <c r="K209" s="19"/>
      <c r="L209" s="19">
        <f>L210</f>
        <v>108.70386000000001</v>
      </c>
      <c r="M209" s="6"/>
      <c r="N209" s="27">
        <f t="shared" si="107"/>
        <v>99.665696267152541</v>
      </c>
      <c r="O209" s="19"/>
      <c r="P209" s="19">
        <f t="shared" si="111"/>
        <v>99.665696267152541</v>
      </c>
      <c r="Q209" s="19"/>
    </row>
    <row r="210" spans="1:17" s="5" customFormat="1" ht="146.25">
      <c r="A210" s="295"/>
      <c r="B210" s="295"/>
      <c r="C210" s="295"/>
      <c r="D210" s="74" t="s">
        <v>1439</v>
      </c>
      <c r="E210" s="13"/>
      <c r="F210" s="18">
        <f>SUM(F211)</f>
        <v>109.06847999999999</v>
      </c>
      <c r="G210" s="19"/>
      <c r="H210" s="19">
        <f>SUM(H211)</f>
        <v>109.06847999999999</v>
      </c>
      <c r="I210" s="6"/>
      <c r="J210" s="18">
        <f>SUM(J211)</f>
        <v>108.70386000000001</v>
      </c>
      <c r="K210" s="19"/>
      <c r="L210" s="19">
        <f>SUM(L211)</f>
        <v>108.70386000000001</v>
      </c>
      <c r="M210" s="6"/>
      <c r="N210" s="27">
        <f t="shared" si="107"/>
        <v>99.665696267152541</v>
      </c>
      <c r="O210" s="19"/>
      <c r="P210" s="19">
        <f t="shared" si="111"/>
        <v>99.665696267152541</v>
      </c>
      <c r="Q210" s="19"/>
    </row>
    <row r="211" spans="1:17" s="5" customFormat="1" ht="12">
      <c r="A211" s="295"/>
      <c r="B211" s="295"/>
      <c r="C211" s="295"/>
      <c r="D211" s="12"/>
      <c r="E211" s="9" t="s">
        <v>224</v>
      </c>
      <c r="F211" s="18">
        <f>SUM(G211:I211)</f>
        <v>109.06847999999999</v>
      </c>
      <c r="G211" s="19"/>
      <c r="H211" s="19">
        <v>109.06847999999999</v>
      </c>
      <c r="I211" s="6"/>
      <c r="J211" s="18">
        <f>SUM(K211:M211)</f>
        <v>108.70386000000001</v>
      </c>
      <c r="K211" s="19"/>
      <c r="L211" s="19">
        <v>108.70386000000001</v>
      </c>
      <c r="M211" s="6"/>
      <c r="N211" s="27">
        <f t="shared" si="107"/>
        <v>99.665696267152541</v>
      </c>
      <c r="O211" s="19"/>
      <c r="P211" s="19">
        <f t="shared" si="111"/>
        <v>99.665696267152541</v>
      </c>
      <c r="Q211" s="19"/>
    </row>
    <row r="212" spans="1:17" s="5" customFormat="1" ht="32.25" customHeight="1">
      <c r="A212" s="295" t="s">
        <v>1449</v>
      </c>
      <c r="B212" s="295" t="s">
        <v>1448</v>
      </c>
      <c r="C212" s="295"/>
      <c r="D212" s="99" t="s">
        <v>15</v>
      </c>
      <c r="E212" s="13"/>
      <c r="F212" s="18">
        <f>F213</f>
        <v>2781.645</v>
      </c>
      <c r="G212" s="19"/>
      <c r="H212" s="19">
        <f>H213</f>
        <v>2470.1</v>
      </c>
      <c r="I212" s="6">
        <f>I213</f>
        <v>311.54500000000002</v>
      </c>
      <c r="J212" s="18">
        <f>J213</f>
        <v>2781.6441399999999</v>
      </c>
      <c r="K212" s="19"/>
      <c r="L212" s="19">
        <f>L213</f>
        <v>2470.1</v>
      </c>
      <c r="M212" s="6">
        <f>M213</f>
        <v>311.54414000000003</v>
      </c>
      <c r="N212" s="27">
        <f t="shared" ref="N212:N214" si="114">J212/F212*100</f>
        <v>99.999969083042586</v>
      </c>
      <c r="O212" s="19"/>
      <c r="P212" s="19">
        <f t="shared" si="111"/>
        <v>100</v>
      </c>
      <c r="Q212" s="19">
        <f t="shared" ref="Q212:Q214" si="115">M212/I212*100</f>
        <v>99.99972395641079</v>
      </c>
    </row>
    <row r="213" spans="1:17" s="5" customFormat="1" ht="146.25">
      <c r="A213" s="295"/>
      <c r="B213" s="295"/>
      <c r="C213" s="295"/>
      <c r="D213" s="74" t="s">
        <v>1439</v>
      </c>
      <c r="E213" s="13"/>
      <c r="F213" s="18">
        <f>SUM(G213:I213)</f>
        <v>2781.645</v>
      </c>
      <c r="G213" s="19"/>
      <c r="H213" s="19">
        <f>SUM(H214)</f>
        <v>2470.1</v>
      </c>
      <c r="I213" s="6">
        <f>SUM(I214)</f>
        <v>311.54500000000002</v>
      </c>
      <c r="J213" s="18">
        <f>SUM(K213:M213)</f>
        <v>2781.6441399999999</v>
      </c>
      <c r="K213" s="19"/>
      <c r="L213" s="19">
        <f>SUM(L214)</f>
        <v>2470.1</v>
      </c>
      <c r="M213" s="6">
        <f>SUM(M214)</f>
        <v>311.54414000000003</v>
      </c>
      <c r="N213" s="27">
        <f t="shared" si="114"/>
        <v>99.999969083042586</v>
      </c>
      <c r="O213" s="19"/>
      <c r="P213" s="19">
        <f t="shared" si="111"/>
        <v>100</v>
      </c>
      <c r="Q213" s="19">
        <f t="shared" si="115"/>
        <v>99.99972395641079</v>
      </c>
    </row>
    <row r="214" spans="1:17" s="5" customFormat="1" ht="12">
      <c r="A214" s="295"/>
      <c r="B214" s="295"/>
      <c r="C214" s="295"/>
      <c r="D214" s="12"/>
      <c r="E214" s="9" t="s">
        <v>1450</v>
      </c>
      <c r="F214" s="18">
        <f>SUM(G214:I214)</f>
        <v>2781.645</v>
      </c>
      <c r="G214" s="19"/>
      <c r="H214" s="19">
        <v>2470.1</v>
      </c>
      <c r="I214" s="6">
        <v>311.54500000000002</v>
      </c>
      <c r="J214" s="18">
        <f>SUM(K214:M214)</f>
        <v>2781.6441399999999</v>
      </c>
      <c r="K214" s="19"/>
      <c r="L214" s="19">
        <v>2470.1</v>
      </c>
      <c r="M214" s="6">
        <v>311.54414000000003</v>
      </c>
      <c r="N214" s="27">
        <f t="shared" si="114"/>
        <v>99.999969083042586</v>
      </c>
      <c r="O214" s="19"/>
      <c r="P214" s="19">
        <f t="shared" si="111"/>
        <v>100</v>
      </c>
      <c r="Q214" s="19">
        <f t="shared" si="115"/>
        <v>99.99972395641079</v>
      </c>
    </row>
    <row r="215" spans="1:17" s="5" customFormat="1" ht="20.25" customHeight="1">
      <c r="A215" s="295" t="s">
        <v>288</v>
      </c>
      <c r="B215" s="295" t="s">
        <v>152</v>
      </c>
      <c r="C215" s="295" t="s">
        <v>289</v>
      </c>
      <c r="D215" s="99" t="s">
        <v>15</v>
      </c>
      <c r="E215" s="13"/>
      <c r="F215" s="18">
        <f>F216</f>
        <v>41358.551510000005</v>
      </c>
      <c r="G215" s="19">
        <f t="shared" ref="G215:M215" si="116">G216</f>
        <v>0</v>
      </c>
      <c r="H215" s="19">
        <f t="shared" si="116"/>
        <v>0</v>
      </c>
      <c r="I215" s="6">
        <f t="shared" si="116"/>
        <v>41358.551510000005</v>
      </c>
      <c r="J215" s="18">
        <f t="shared" si="116"/>
        <v>39830.571340000002</v>
      </c>
      <c r="K215" s="19">
        <f t="shared" si="116"/>
        <v>0</v>
      </c>
      <c r="L215" s="19">
        <f t="shared" si="116"/>
        <v>0</v>
      </c>
      <c r="M215" s="6">
        <f t="shared" si="116"/>
        <v>39830.571340000002</v>
      </c>
      <c r="N215" s="27">
        <f t="shared" ref="N215:N249" si="117">J215/F215*100</f>
        <v>96.305527843182432</v>
      </c>
      <c r="O215" s="19"/>
      <c r="P215" s="19"/>
      <c r="Q215" s="19">
        <f t="shared" ref="Q215:Q220" si="118">M215/I215*100</f>
        <v>96.305527843182432</v>
      </c>
    </row>
    <row r="216" spans="1:17" s="5" customFormat="1" ht="146.25">
      <c r="A216" s="295"/>
      <c r="B216" s="295"/>
      <c r="C216" s="295"/>
      <c r="D216" s="74" t="s">
        <v>1439</v>
      </c>
      <c r="E216" s="13"/>
      <c r="F216" s="18">
        <f t="shared" ref="F216:M216" si="119">SUM(F217:F220)</f>
        <v>41358.551510000005</v>
      </c>
      <c r="G216" s="19">
        <f t="shared" si="119"/>
        <v>0</v>
      </c>
      <c r="H216" s="19">
        <f t="shared" si="119"/>
        <v>0</v>
      </c>
      <c r="I216" s="6">
        <f t="shared" si="119"/>
        <v>41358.551510000005</v>
      </c>
      <c r="J216" s="18">
        <f t="shared" si="119"/>
        <v>39830.571340000002</v>
      </c>
      <c r="K216" s="19">
        <f t="shared" si="119"/>
        <v>0</v>
      </c>
      <c r="L216" s="19">
        <f t="shared" si="119"/>
        <v>0</v>
      </c>
      <c r="M216" s="6">
        <f t="shared" si="119"/>
        <v>39830.571340000002</v>
      </c>
      <c r="N216" s="27">
        <f t="shared" si="117"/>
        <v>96.305527843182432</v>
      </c>
      <c r="O216" s="19"/>
      <c r="P216" s="19"/>
      <c r="Q216" s="19">
        <f t="shared" si="118"/>
        <v>96.305527843182432</v>
      </c>
    </row>
    <row r="217" spans="1:17" s="5" customFormat="1" ht="12">
      <c r="A217" s="295"/>
      <c r="B217" s="295"/>
      <c r="C217" s="295"/>
      <c r="D217" s="12"/>
      <c r="E217" s="9" t="s">
        <v>225</v>
      </c>
      <c r="F217" s="18">
        <f>SUM(G217:I217)</f>
        <v>3600.5666900000001</v>
      </c>
      <c r="G217" s="19"/>
      <c r="H217" s="19"/>
      <c r="I217" s="6">
        <v>3600.5666900000001</v>
      </c>
      <c r="J217" s="18">
        <f>SUM(K217:M217)</f>
        <v>3421.8550100000002</v>
      </c>
      <c r="K217" s="19"/>
      <c r="L217" s="19"/>
      <c r="M217" s="6">
        <v>3421.8550100000002</v>
      </c>
      <c r="N217" s="27">
        <f t="shared" ref="N217:N220" si="120">J217/F217*100</f>
        <v>95.036567979803195</v>
      </c>
      <c r="O217" s="19"/>
      <c r="P217" s="19"/>
      <c r="Q217" s="19">
        <f t="shared" si="118"/>
        <v>95.036567979803195</v>
      </c>
    </row>
    <row r="218" spans="1:17" s="5" customFormat="1" ht="12">
      <c r="A218" s="295"/>
      <c r="B218" s="295"/>
      <c r="C218" s="295"/>
      <c r="D218" s="12"/>
      <c r="E218" s="9" t="s">
        <v>226</v>
      </c>
      <c r="F218" s="18">
        <f>SUM(G218:I218)</f>
        <v>29687.62039</v>
      </c>
      <c r="G218" s="19"/>
      <c r="H218" s="19"/>
      <c r="I218" s="6">
        <v>29687.62039</v>
      </c>
      <c r="J218" s="18">
        <f>SUM(K218:M218)</f>
        <v>28507.699809999998</v>
      </c>
      <c r="K218" s="19"/>
      <c r="L218" s="19"/>
      <c r="M218" s="6">
        <v>28507.699809999998</v>
      </c>
      <c r="N218" s="27">
        <f t="shared" si="120"/>
        <v>96.025546795264717</v>
      </c>
      <c r="O218" s="27"/>
      <c r="P218" s="27"/>
      <c r="Q218" s="27">
        <f t="shared" si="118"/>
        <v>96.025546795264717</v>
      </c>
    </row>
    <row r="219" spans="1:17" s="5" customFormat="1" ht="12">
      <c r="A219" s="295"/>
      <c r="B219" s="295"/>
      <c r="C219" s="295"/>
      <c r="D219" s="12"/>
      <c r="E219" s="9" t="s">
        <v>227</v>
      </c>
      <c r="F219" s="18">
        <f>SUM(G219:I219)</f>
        <v>7901.7614299999996</v>
      </c>
      <c r="G219" s="19"/>
      <c r="H219" s="19"/>
      <c r="I219" s="6">
        <v>7901.7614299999996</v>
      </c>
      <c r="J219" s="18">
        <f>SUM(K219:M219)</f>
        <v>7732.6961899999997</v>
      </c>
      <c r="K219" s="19"/>
      <c r="L219" s="19"/>
      <c r="M219" s="6">
        <v>7732.6961899999997</v>
      </c>
      <c r="N219" s="27">
        <f t="shared" si="120"/>
        <v>97.860410726168936</v>
      </c>
      <c r="O219" s="27"/>
      <c r="P219" s="27"/>
      <c r="Q219" s="27">
        <f t="shared" si="118"/>
        <v>97.860410726168936</v>
      </c>
    </row>
    <row r="220" spans="1:17" s="5" customFormat="1" ht="12">
      <c r="A220" s="295"/>
      <c r="B220" s="295"/>
      <c r="C220" s="295"/>
      <c r="D220" s="12"/>
      <c r="E220" s="9" t="s">
        <v>228</v>
      </c>
      <c r="F220" s="18">
        <f>SUM(G220:I220)</f>
        <v>168.60300000000001</v>
      </c>
      <c r="G220" s="19"/>
      <c r="H220" s="19"/>
      <c r="I220" s="6">
        <v>168.60300000000001</v>
      </c>
      <c r="J220" s="18">
        <f>SUM(K220:M220)</f>
        <v>168.32033000000001</v>
      </c>
      <c r="K220" s="19"/>
      <c r="L220" s="19"/>
      <c r="M220" s="6">
        <v>168.32033000000001</v>
      </c>
      <c r="N220" s="27">
        <f t="shared" si="120"/>
        <v>99.832345806421003</v>
      </c>
      <c r="O220" s="27"/>
      <c r="P220" s="27"/>
      <c r="Q220" s="27">
        <f t="shared" si="118"/>
        <v>99.832345806421003</v>
      </c>
    </row>
    <row r="221" spans="1:17" s="5" customFormat="1" ht="56.25" customHeight="1">
      <c r="A221" s="295" t="s">
        <v>290</v>
      </c>
      <c r="B221" s="295" t="s">
        <v>154</v>
      </c>
      <c r="C221" s="295" t="s">
        <v>291</v>
      </c>
      <c r="D221" s="99" t="s">
        <v>15</v>
      </c>
      <c r="E221" s="13"/>
      <c r="F221" s="18">
        <f>F222</f>
        <v>3600.5666900000001</v>
      </c>
      <c r="G221" s="19"/>
      <c r="H221" s="19"/>
      <c r="I221" s="6">
        <f>I222</f>
        <v>3600.5666900000001</v>
      </c>
      <c r="J221" s="18">
        <f>J222</f>
        <v>3421.8550100000002</v>
      </c>
      <c r="K221" s="19"/>
      <c r="L221" s="19"/>
      <c r="M221" s="6">
        <f>M222</f>
        <v>3421.8550100000002</v>
      </c>
      <c r="N221" s="27">
        <f t="shared" si="117"/>
        <v>95.036567979803195</v>
      </c>
      <c r="O221" s="19"/>
      <c r="P221" s="19"/>
      <c r="Q221" s="19">
        <f t="shared" ref="Q221:Q228" si="121">M221/I221*100</f>
        <v>95.036567979803195</v>
      </c>
    </row>
    <row r="222" spans="1:17" s="5" customFormat="1" ht="146.25">
      <c r="A222" s="295"/>
      <c r="B222" s="295"/>
      <c r="C222" s="295"/>
      <c r="D222" s="74" t="s">
        <v>1439</v>
      </c>
      <c r="E222" s="13"/>
      <c r="F222" s="18">
        <f>SUM(F223)</f>
        <v>3600.5666900000001</v>
      </c>
      <c r="G222" s="19"/>
      <c r="H222" s="19"/>
      <c r="I222" s="6">
        <f>SUM(I223)</f>
        <v>3600.5666900000001</v>
      </c>
      <c r="J222" s="18">
        <f>SUM(J223)</f>
        <v>3421.8550100000002</v>
      </c>
      <c r="K222" s="19"/>
      <c r="L222" s="19"/>
      <c r="M222" s="6">
        <f>SUM(M223)</f>
        <v>3421.8550100000002</v>
      </c>
      <c r="N222" s="27">
        <f t="shared" si="117"/>
        <v>95.036567979803195</v>
      </c>
      <c r="O222" s="19"/>
      <c r="P222" s="19"/>
      <c r="Q222" s="19">
        <f t="shared" si="121"/>
        <v>95.036567979803195</v>
      </c>
    </row>
    <row r="223" spans="1:17" s="5" customFormat="1" ht="12">
      <c r="A223" s="295"/>
      <c r="B223" s="295"/>
      <c r="C223" s="295"/>
      <c r="D223" s="12"/>
      <c r="E223" s="9" t="s">
        <v>225</v>
      </c>
      <c r="F223" s="18">
        <f>SUM(G223:I223)</f>
        <v>3600.5666900000001</v>
      </c>
      <c r="G223" s="19"/>
      <c r="H223" s="19"/>
      <c r="I223" s="6">
        <v>3600.5666900000001</v>
      </c>
      <c r="J223" s="18">
        <f>SUM(K223:M223)</f>
        <v>3421.8550100000002</v>
      </c>
      <c r="K223" s="19"/>
      <c r="L223" s="19"/>
      <c r="M223" s="6">
        <v>3421.8550100000002</v>
      </c>
      <c r="N223" s="27">
        <f t="shared" si="117"/>
        <v>95.036567979803195</v>
      </c>
      <c r="O223" s="19"/>
      <c r="P223" s="19"/>
      <c r="Q223" s="19">
        <f t="shared" si="121"/>
        <v>95.036567979803195</v>
      </c>
    </row>
    <row r="224" spans="1:17" s="5" customFormat="1" ht="56.25" customHeight="1">
      <c r="A224" s="295" t="s">
        <v>292</v>
      </c>
      <c r="B224" s="295" t="s">
        <v>157</v>
      </c>
      <c r="C224" s="295" t="s">
        <v>293</v>
      </c>
      <c r="D224" s="99" t="s">
        <v>15</v>
      </c>
      <c r="E224" s="13"/>
      <c r="F224" s="18">
        <f>F225</f>
        <v>37757.984820000005</v>
      </c>
      <c r="G224" s="19"/>
      <c r="H224" s="19"/>
      <c r="I224" s="6">
        <f>I225</f>
        <v>37757.984820000005</v>
      </c>
      <c r="J224" s="18">
        <f>J225</f>
        <v>36408.716330000003</v>
      </c>
      <c r="K224" s="19"/>
      <c r="L224" s="19"/>
      <c r="M224" s="6">
        <f>M225</f>
        <v>36408.716330000003</v>
      </c>
      <c r="N224" s="27">
        <f t="shared" si="117"/>
        <v>96.426534688140165</v>
      </c>
      <c r="O224" s="27"/>
      <c r="P224" s="27"/>
      <c r="Q224" s="27">
        <f t="shared" si="121"/>
        <v>96.426534688140165</v>
      </c>
    </row>
    <row r="225" spans="1:17" s="5" customFormat="1" ht="146.25">
      <c r="A225" s="295"/>
      <c r="B225" s="295"/>
      <c r="C225" s="295"/>
      <c r="D225" s="74" t="s">
        <v>1439</v>
      </c>
      <c r="E225" s="13"/>
      <c r="F225" s="18">
        <f>SUM(F226:F228)</f>
        <v>37757.984820000005</v>
      </c>
      <c r="G225" s="19"/>
      <c r="H225" s="19"/>
      <c r="I225" s="6">
        <f>SUM(I226:I228)</f>
        <v>37757.984820000005</v>
      </c>
      <c r="J225" s="18">
        <f>SUM(J226:J228)</f>
        <v>36408.716330000003</v>
      </c>
      <c r="K225" s="19"/>
      <c r="L225" s="19"/>
      <c r="M225" s="6">
        <f>SUM(M226:M228)</f>
        <v>36408.716330000003</v>
      </c>
      <c r="N225" s="27">
        <f t="shared" si="117"/>
        <v>96.426534688140165</v>
      </c>
      <c r="O225" s="27"/>
      <c r="P225" s="27"/>
      <c r="Q225" s="27">
        <f t="shared" si="121"/>
        <v>96.426534688140165</v>
      </c>
    </row>
    <row r="226" spans="1:17" s="5" customFormat="1" ht="12">
      <c r="A226" s="295"/>
      <c r="B226" s="295"/>
      <c r="C226" s="295"/>
      <c r="D226" s="12"/>
      <c r="E226" s="9" t="s">
        <v>226</v>
      </c>
      <c r="F226" s="18">
        <f>SUM(G226:I226)</f>
        <v>29687.62039</v>
      </c>
      <c r="G226" s="19"/>
      <c r="H226" s="19"/>
      <c r="I226" s="6">
        <v>29687.62039</v>
      </c>
      <c r="J226" s="18">
        <f>SUM(K226:M226)</f>
        <v>28507.699809999998</v>
      </c>
      <c r="K226" s="19"/>
      <c r="L226" s="19"/>
      <c r="M226" s="6">
        <v>28507.699809999998</v>
      </c>
      <c r="N226" s="27">
        <f t="shared" si="117"/>
        <v>96.025546795264717</v>
      </c>
      <c r="O226" s="27"/>
      <c r="P226" s="27"/>
      <c r="Q226" s="27">
        <f t="shared" si="121"/>
        <v>96.025546795264717</v>
      </c>
    </row>
    <row r="227" spans="1:17" s="5" customFormat="1" ht="12">
      <c r="A227" s="295"/>
      <c r="B227" s="295"/>
      <c r="C227" s="295"/>
      <c r="D227" s="12"/>
      <c r="E227" s="9" t="s">
        <v>227</v>
      </c>
      <c r="F227" s="18">
        <f>SUM(G227:I227)</f>
        <v>7901.7614299999996</v>
      </c>
      <c r="G227" s="19"/>
      <c r="H227" s="19"/>
      <c r="I227" s="6">
        <v>7901.7614299999996</v>
      </c>
      <c r="J227" s="18">
        <f>SUM(K227:M227)</f>
        <v>7732.6961899999997</v>
      </c>
      <c r="K227" s="19"/>
      <c r="L227" s="19"/>
      <c r="M227" s="6">
        <v>7732.6961899999997</v>
      </c>
      <c r="N227" s="27">
        <f t="shared" si="117"/>
        <v>97.860410726168936</v>
      </c>
      <c r="O227" s="27"/>
      <c r="P227" s="27"/>
      <c r="Q227" s="27">
        <f t="shared" si="121"/>
        <v>97.860410726168936</v>
      </c>
    </row>
    <row r="228" spans="1:17" s="5" customFormat="1" ht="12">
      <c r="A228" s="295"/>
      <c r="B228" s="295"/>
      <c r="C228" s="295"/>
      <c r="D228" s="12"/>
      <c r="E228" s="9" t="s">
        <v>228</v>
      </c>
      <c r="F228" s="18">
        <f>SUM(G228:I228)</f>
        <v>168.60300000000001</v>
      </c>
      <c r="G228" s="19"/>
      <c r="H228" s="19"/>
      <c r="I228" s="6">
        <v>168.60300000000001</v>
      </c>
      <c r="J228" s="18">
        <f>SUM(K228:M228)</f>
        <v>168.32033000000001</v>
      </c>
      <c r="K228" s="19"/>
      <c r="L228" s="19"/>
      <c r="M228" s="6">
        <v>168.32033000000001</v>
      </c>
      <c r="N228" s="27">
        <f t="shared" si="117"/>
        <v>99.832345806421003</v>
      </c>
      <c r="O228" s="27"/>
      <c r="P228" s="27"/>
      <c r="Q228" s="27">
        <f t="shared" si="121"/>
        <v>99.832345806421003</v>
      </c>
    </row>
    <row r="229" spans="1:17" s="5" customFormat="1" ht="32.25" customHeight="1">
      <c r="A229" s="295" t="s">
        <v>294</v>
      </c>
      <c r="B229" s="295" t="s">
        <v>160</v>
      </c>
      <c r="C229" s="295" t="s">
        <v>295</v>
      </c>
      <c r="D229" s="99" t="s">
        <v>15</v>
      </c>
      <c r="E229" s="13"/>
      <c r="F229" s="18">
        <f>F230</f>
        <v>24922.9</v>
      </c>
      <c r="G229" s="19">
        <f t="shared" ref="G229:L229" si="122">G230</f>
        <v>0</v>
      </c>
      <c r="H229" s="19">
        <f t="shared" si="122"/>
        <v>24922.9</v>
      </c>
      <c r="I229" s="6"/>
      <c r="J229" s="18">
        <f t="shared" si="122"/>
        <v>24828.917600000001</v>
      </c>
      <c r="K229" s="19">
        <f t="shared" si="122"/>
        <v>0</v>
      </c>
      <c r="L229" s="19">
        <f t="shared" si="122"/>
        <v>24828.917600000001</v>
      </c>
      <c r="M229" s="6"/>
      <c r="N229" s="27">
        <f t="shared" si="117"/>
        <v>99.622907446565208</v>
      </c>
      <c r="O229" s="27"/>
      <c r="P229" s="27">
        <f>L229/H229*100</f>
        <v>99.622907446565208</v>
      </c>
      <c r="Q229" s="27"/>
    </row>
    <row r="230" spans="1:17" s="5" customFormat="1" ht="146.25">
      <c r="A230" s="295"/>
      <c r="B230" s="295"/>
      <c r="C230" s="295"/>
      <c r="D230" s="74" t="s">
        <v>1439</v>
      </c>
      <c r="E230" s="13"/>
      <c r="F230" s="18">
        <f>SUM(F231:F235)</f>
        <v>24922.9</v>
      </c>
      <c r="G230" s="19">
        <f>SUM(G231:G235)</f>
        <v>0</v>
      </c>
      <c r="H230" s="19">
        <f>SUM(H231:H235)</f>
        <v>24922.9</v>
      </c>
      <c r="I230" s="6"/>
      <c r="J230" s="18">
        <f>SUM(J231:J235)</f>
        <v>24828.917600000001</v>
      </c>
      <c r="K230" s="19">
        <f>SUM(K231:K235)</f>
        <v>0</v>
      </c>
      <c r="L230" s="19">
        <f>SUM(L231:L235)</f>
        <v>24828.917600000001</v>
      </c>
      <c r="M230" s="6"/>
      <c r="N230" s="27">
        <f t="shared" si="117"/>
        <v>99.622907446565208</v>
      </c>
      <c r="O230" s="27"/>
      <c r="P230" s="27">
        <f>L230/H230*100</f>
        <v>99.622907446565208</v>
      </c>
      <c r="Q230" s="27"/>
    </row>
    <row r="231" spans="1:17" s="5" customFormat="1" ht="12">
      <c r="A231" s="295"/>
      <c r="B231" s="295"/>
      <c r="C231" s="295"/>
      <c r="D231" s="12"/>
      <c r="E231" s="9" t="s">
        <v>229</v>
      </c>
      <c r="F231" s="18">
        <f>SUM(G231:I231)</f>
        <v>2703.16932</v>
      </c>
      <c r="G231" s="19"/>
      <c r="H231" s="19">
        <v>2703.16932</v>
      </c>
      <c r="I231" s="6"/>
      <c r="J231" s="18">
        <f>SUM(K231:M231)</f>
        <v>2703.16932</v>
      </c>
      <c r="K231" s="19"/>
      <c r="L231" s="19">
        <v>2703.16932</v>
      </c>
      <c r="M231" s="6"/>
      <c r="N231" s="27">
        <f t="shared" ref="N231:N235" si="123">J231/F231*100</f>
        <v>100</v>
      </c>
      <c r="O231" s="27"/>
      <c r="P231" s="27">
        <f t="shared" ref="P231:P235" si="124">L231/H231*100</f>
        <v>100</v>
      </c>
      <c r="Q231" s="27"/>
    </row>
    <row r="232" spans="1:17" s="5" customFormat="1" ht="12">
      <c r="A232" s="295"/>
      <c r="B232" s="295"/>
      <c r="C232" s="295"/>
      <c r="D232" s="12"/>
      <c r="E232" s="9" t="s">
        <v>230</v>
      </c>
      <c r="F232" s="18">
        <f>SUM(G232:I232)</f>
        <v>482.83067999999997</v>
      </c>
      <c r="G232" s="19"/>
      <c r="H232" s="19">
        <v>482.83067999999997</v>
      </c>
      <c r="I232" s="6"/>
      <c r="J232" s="18">
        <f>SUM(K232:M232)</f>
        <v>482.83067999999997</v>
      </c>
      <c r="K232" s="19"/>
      <c r="L232" s="19">
        <v>482.83067999999997</v>
      </c>
      <c r="M232" s="6"/>
      <c r="N232" s="27">
        <f t="shared" si="123"/>
        <v>100</v>
      </c>
      <c r="O232" s="27"/>
      <c r="P232" s="27">
        <f t="shared" si="124"/>
        <v>100</v>
      </c>
      <c r="Q232" s="27"/>
    </row>
    <row r="233" spans="1:17" s="5" customFormat="1" ht="12">
      <c r="A233" s="295"/>
      <c r="B233" s="295"/>
      <c r="C233" s="295"/>
      <c r="D233" s="12"/>
      <c r="E233" s="9" t="s">
        <v>231</v>
      </c>
      <c r="F233" s="18">
        <f>SUM(G233:I233)</f>
        <v>4759.6480000000001</v>
      </c>
      <c r="G233" s="19"/>
      <c r="H233" s="19">
        <v>4759.6480000000001</v>
      </c>
      <c r="I233" s="6"/>
      <c r="J233" s="18">
        <f>SUM(K233:M233)</f>
        <v>4682.7929999999997</v>
      </c>
      <c r="K233" s="19"/>
      <c r="L233" s="19">
        <v>4682.7929999999997</v>
      </c>
      <c r="M233" s="6"/>
      <c r="N233" s="27">
        <f t="shared" si="123"/>
        <v>98.385279751779947</v>
      </c>
      <c r="O233" s="19"/>
      <c r="P233" s="19">
        <f t="shared" si="124"/>
        <v>98.385279751779947</v>
      </c>
      <c r="Q233" s="19"/>
    </row>
    <row r="234" spans="1:17" s="5" customFormat="1" ht="12">
      <c r="A234" s="295"/>
      <c r="B234" s="295"/>
      <c r="C234" s="295"/>
      <c r="D234" s="12"/>
      <c r="E234" s="9" t="s">
        <v>232</v>
      </c>
      <c r="F234" s="18">
        <f>SUM(G234:I234)</f>
        <v>4878.4604799999997</v>
      </c>
      <c r="G234" s="19"/>
      <c r="H234" s="19">
        <v>4878.4604799999997</v>
      </c>
      <c r="I234" s="6"/>
      <c r="J234" s="18">
        <f>SUM(K234:M234)</f>
        <v>4878.4604799999997</v>
      </c>
      <c r="K234" s="19"/>
      <c r="L234" s="19">
        <v>4878.4604799999997</v>
      </c>
      <c r="M234" s="6"/>
      <c r="N234" s="27">
        <f t="shared" si="123"/>
        <v>100</v>
      </c>
      <c r="O234" s="19"/>
      <c r="P234" s="19">
        <f t="shared" si="124"/>
        <v>100</v>
      </c>
      <c r="Q234" s="19"/>
    </row>
    <row r="235" spans="1:17" s="5" customFormat="1" ht="12">
      <c r="A235" s="295"/>
      <c r="B235" s="295"/>
      <c r="C235" s="295"/>
      <c r="D235" s="12"/>
      <c r="E235" s="9" t="s">
        <v>233</v>
      </c>
      <c r="F235" s="18">
        <f>SUM(G235:I235)</f>
        <v>12098.791520000001</v>
      </c>
      <c r="G235" s="19"/>
      <c r="H235" s="19">
        <v>12098.791520000001</v>
      </c>
      <c r="I235" s="6"/>
      <c r="J235" s="18">
        <f>SUM(K235:M235)</f>
        <v>12081.664119999999</v>
      </c>
      <c r="K235" s="19"/>
      <c r="L235" s="19">
        <v>12081.664119999999</v>
      </c>
      <c r="M235" s="6"/>
      <c r="N235" s="27">
        <f t="shared" si="123"/>
        <v>99.858437101162636</v>
      </c>
      <c r="O235" s="19"/>
      <c r="P235" s="19">
        <f t="shared" si="124"/>
        <v>99.858437101162636</v>
      </c>
      <c r="Q235" s="19"/>
    </row>
    <row r="236" spans="1:17" s="5" customFormat="1" ht="44.25" customHeight="1">
      <c r="A236" s="295" t="s">
        <v>162</v>
      </c>
      <c r="B236" s="295" t="s">
        <v>163</v>
      </c>
      <c r="C236" s="295" t="s">
        <v>296</v>
      </c>
      <c r="D236" s="99" t="s">
        <v>15</v>
      </c>
      <c r="E236" s="13"/>
      <c r="F236" s="18">
        <f>F237</f>
        <v>3186</v>
      </c>
      <c r="G236" s="19"/>
      <c r="H236" s="19">
        <f>H237</f>
        <v>3186</v>
      </c>
      <c r="I236" s="6"/>
      <c r="J236" s="18">
        <f>J237</f>
        <v>3186</v>
      </c>
      <c r="K236" s="19"/>
      <c r="L236" s="19">
        <f>L237</f>
        <v>3186</v>
      </c>
      <c r="M236" s="6"/>
      <c r="N236" s="27">
        <f t="shared" si="117"/>
        <v>100</v>
      </c>
      <c r="O236" s="19"/>
      <c r="P236" s="19">
        <f t="shared" ref="P236:P239" si="125">L236/H236*100</f>
        <v>100</v>
      </c>
      <c r="Q236" s="19"/>
    </row>
    <row r="237" spans="1:17" s="5" customFormat="1" ht="146.25">
      <c r="A237" s="295"/>
      <c r="B237" s="295"/>
      <c r="C237" s="295"/>
      <c r="D237" s="74" t="s">
        <v>1439</v>
      </c>
      <c r="E237" s="9"/>
      <c r="F237" s="18">
        <f>SUM(F238:F239)</f>
        <v>3186</v>
      </c>
      <c r="G237" s="19"/>
      <c r="H237" s="19">
        <f>SUM(H238:H239)</f>
        <v>3186</v>
      </c>
      <c r="I237" s="6"/>
      <c r="J237" s="18">
        <f>SUM(J238:J239)</f>
        <v>3186</v>
      </c>
      <c r="K237" s="19"/>
      <c r="L237" s="19">
        <f>SUM(L238:L239)</f>
        <v>3186</v>
      </c>
      <c r="M237" s="6"/>
      <c r="N237" s="27">
        <f t="shared" si="117"/>
        <v>100</v>
      </c>
      <c r="O237" s="27"/>
      <c r="P237" s="27">
        <f t="shared" si="125"/>
        <v>100</v>
      </c>
      <c r="Q237" s="27"/>
    </row>
    <row r="238" spans="1:17" s="5" customFormat="1" ht="12">
      <c r="A238" s="295"/>
      <c r="B238" s="295"/>
      <c r="C238" s="295"/>
      <c r="D238" s="12"/>
      <c r="E238" s="9" t="s">
        <v>229</v>
      </c>
      <c r="F238" s="18">
        <f>SUM(G238:I238)</f>
        <v>2703.16932</v>
      </c>
      <c r="G238" s="19"/>
      <c r="H238" s="19">
        <v>2703.16932</v>
      </c>
      <c r="I238" s="6"/>
      <c r="J238" s="18">
        <f>SUM(K238:M238)</f>
        <v>2703.16932</v>
      </c>
      <c r="K238" s="19"/>
      <c r="L238" s="19">
        <v>2703.16932</v>
      </c>
      <c r="M238" s="6"/>
      <c r="N238" s="27">
        <f t="shared" si="117"/>
        <v>100</v>
      </c>
      <c r="O238" s="27"/>
      <c r="P238" s="27">
        <f t="shared" si="125"/>
        <v>100</v>
      </c>
      <c r="Q238" s="27"/>
    </row>
    <row r="239" spans="1:17" s="5" customFormat="1" ht="12">
      <c r="A239" s="295"/>
      <c r="B239" s="295"/>
      <c r="C239" s="295"/>
      <c r="D239" s="12"/>
      <c r="E239" s="9" t="s">
        <v>230</v>
      </c>
      <c r="F239" s="18">
        <f>SUM(G239:I239)</f>
        <v>482.83067999999997</v>
      </c>
      <c r="G239" s="19"/>
      <c r="H239" s="19">
        <v>482.83067999999997</v>
      </c>
      <c r="I239" s="6"/>
      <c r="J239" s="18">
        <f>SUM(K239:M239)</f>
        <v>482.83067999999997</v>
      </c>
      <c r="K239" s="19"/>
      <c r="L239" s="19">
        <v>482.83067999999997</v>
      </c>
      <c r="M239" s="6"/>
      <c r="N239" s="27">
        <f t="shared" si="117"/>
        <v>100</v>
      </c>
      <c r="O239" s="27"/>
      <c r="P239" s="27">
        <f t="shared" si="125"/>
        <v>100</v>
      </c>
      <c r="Q239" s="27"/>
    </row>
    <row r="240" spans="1:17" s="5" customFormat="1" ht="68.25" customHeight="1">
      <c r="A240" s="295" t="s">
        <v>166</v>
      </c>
      <c r="B240" s="295" t="s">
        <v>167</v>
      </c>
      <c r="C240" s="295" t="s">
        <v>297</v>
      </c>
      <c r="D240" s="99" t="s">
        <v>15</v>
      </c>
      <c r="E240" s="13"/>
      <c r="F240" s="18">
        <f>F241</f>
        <v>4759.6480000000001</v>
      </c>
      <c r="G240" s="19"/>
      <c r="H240" s="19">
        <f>H241</f>
        <v>4759.6480000000001</v>
      </c>
      <c r="I240" s="6"/>
      <c r="J240" s="18">
        <f>J241</f>
        <v>4682.7929999999997</v>
      </c>
      <c r="K240" s="19"/>
      <c r="L240" s="19">
        <f>L241</f>
        <v>4682.7929999999997</v>
      </c>
      <c r="M240" s="6"/>
      <c r="N240" s="27">
        <f t="shared" si="117"/>
        <v>98.385279751779947</v>
      </c>
      <c r="O240" s="19"/>
      <c r="P240" s="19">
        <f t="shared" ref="P240:P249" si="126">L240/H240*100</f>
        <v>98.385279751779947</v>
      </c>
      <c r="Q240" s="19"/>
    </row>
    <row r="241" spans="1:42" s="5" customFormat="1" ht="146.25">
      <c r="A241" s="295"/>
      <c r="B241" s="295"/>
      <c r="C241" s="295"/>
      <c r="D241" s="74" t="s">
        <v>1439</v>
      </c>
      <c r="E241" s="13"/>
      <c r="F241" s="18">
        <f>SUM(F242)</f>
        <v>4759.6480000000001</v>
      </c>
      <c r="G241" s="19"/>
      <c r="H241" s="19">
        <f>SUM(H242)</f>
        <v>4759.6480000000001</v>
      </c>
      <c r="I241" s="6"/>
      <c r="J241" s="18">
        <f>SUM(J242)</f>
        <v>4682.7929999999997</v>
      </c>
      <c r="K241" s="19"/>
      <c r="L241" s="19">
        <f>SUM(L242)</f>
        <v>4682.7929999999997</v>
      </c>
      <c r="M241" s="6"/>
      <c r="N241" s="27">
        <f t="shared" si="117"/>
        <v>98.385279751779947</v>
      </c>
      <c r="O241" s="19"/>
      <c r="P241" s="19">
        <f t="shared" si="126"/>
        <v>98.385279751779947</v>
      </c>
      <c r="Q241" s="19"/>
    </row>
    <row r="242" spans="1:42" s="5" customFormat="1" ht="12">
      <c r="A242" s="295"/>
      <c r="B242" s="295"/>
      <c r="C242" s="295"/>
      <c r="D242" s="12"/>
      <c r="E242" s="9" t="s">
        <v>231</v>
      </c>
      <c r="F242" s="18">
        <f>SUM(G242:I242)</f>
        <v>4759.6480000000001</v>
      </c>
      <c r="G242" s="19"/>
      <c r="H242" s="19">
        <v>4759.6480000000001</v>
      </c>
      <c r="I242" s="6"/>
      <c r="J242" s="18">
        <f>SUM(K242:M242)</f>
        <v>4682.7929999999997</v>
      </c>
      <c r="K242" s="19"/>
      <c r="L242" s="19">
        <v>4682.7929999999997</v>
      </c>
      <c r="M242" s="6"/>
      <c r="N242" s="27">
        <f t="shared" si="117"/>
        <v>98.385279751779947</v>
      </c>
      <c r="O242" s="19"/>
      <c r="P242" s="19">
        <f t="shared" si="126"/>
        <v>98.385279751779947</v>
      </c>
      <c r="Q242" s="19"/>
    </row>
    <row r="243" spans="1:42" s="5" customFormat="1" ht="68.25" customHeight="1">
      <c r="A243" s="295" t="s">
        <v>169</v>
      </c>
      <c r="B243" s="295" t="s">
        <v>170</v>
      </c>
      <c r="C243" s="295" t="s">
        <v>298</v>
      </c>
      <c r="D243" s="99" t="s">
        <v>15</v>
      </c>
      <c r="E243" s="13"/>
      <c r="F243" s="18">
        <f>F244</f>
        <v>4878.4604799999997</v>
      </c>
      <c r="G243" s="19"/>
      <c r="H243" s="19">
        <f>H244</f>
        <v>4878.4604799999997</v>
      </c>
      <c r="I243" s="6"/>
      <c r="J243" s="18">
        <f>J244</f>
        <v>4878.4604799999997</v>
      </c>
      <c r="K243" s="19"/>
      <c r="L243" s="19">
        <f>L244</f>
        <v>4878.4604799999997</v>
      </c>
      <c r="M243" s="6"/>
      <c r="N243" s="27">
        <f t="shared" si="117"/>
        <v>100</v>
      </c>
      <c r="O243" s="19"/>
      <c r="P243" s="19">
        <f t="shared" si="126"/>
        <v>100</v>
      </c>
      <c r="Q243" s="19"/>
    </row>
    <row r="244" spans="1:42" s="5" customFormat="1" ht="146.25">
      <c r="A244" s="295"/>
      <c r="B244" s="295"/>
      <c r="C244" s="295"/>
      <c r="D244" s="74" t="s">
        <v>1439</v>
      </c>
      <c r="E244" s="13"/>
      <c r="F244" s="18">
        <f>SUM(F245)</f>
        <v>4878.4604799999997</v>
      </c>
      <c r="G244" s="19"/>
      <c r="H244" s="19">
        <f>SUM(H245)</f>
        <v>4878.4604799999997</v>
      </c>
      <c r="I244" s="6"/>
      <c r="J244" s="18">
        <f>SUM(J245)</f>
        <v>4878.4604799999997</v>
      </c>
      <c r="K244" s="19"/>
      <c r="L244" s="19">
        <f>SUM(L245)</f>
        <v>4878.4604799999997</v>
      </c>
      <c r="M244" s="6"/>
      <c r="N244" s="27">
        <f t="shared" si="117"/>
        <v>100</v>
      </c>
      <c r="O244" s="19"/>
      <c r="P244" s="19">
        <f t="shared" si="126"/>
        <v>100</v>
      </c>
      <c r="Q244" s="19"/>
    </row>
    <row r="245" spans="1:42" s="5" customFormat="1" ht="12">
      <c r="A245" s="295"/>
      <c r="B245" s="295"/>
      <c r="C245" s="295"/>
      <c r="D245" s="12"/>
      <c r="E245" s="9" t="s">
        <v>232</v>
      </c>
      <c r="F245" s="18">
        <f>SUM(G245:I245)</f>
        <v>4878.4604799999997</v>
      </c>
      <c r="G245" s="19"/>
      <c r="H245" s="19">
        <v>4878.4604799999997</v>
      </c>
      <c r="I245" s="6"/>
      <c r="J245" s="18">
        <f>SUM(K245:M245)</f>
        <v>4878.4604799999997</v>
      </c>
      <c r="K245" s="19"/>
      <c r="L245" s="19">
        <v>4878.4604799999997</v>
      </c>
      <c r="M245" s="6"/>
      <c r="N245" s="27">
        <f t="shared" si="117"/>
        <v>100</v>
      </c>
      <c r="O245" s="19"/>
      <c r="P245" s="19">
        <f t="shared" si="126"/>
        <v>100</v>
      </c>
      <c r="Q245" s="19"/>
    </row>
    <row r="246" spans="1:42" s="5" customFormat="1" ht="68.25" customHeight="1">
      <c r="A246" s="295" t="s">
        <v>299</v>
      </c>
      <c r="B246" s="295" t="s">
        <v>300</v>
      </c>
      <c r="C246" s="295" t="s">
        <v>301</v>
      </c>
      <c r="D246" s="99" t="s">
        <v>15</v>
      </c>
      <c r="E246" s="13"/>
      <c r="F246" s="18">
        <f>F247</f>
        <v>12098.791520000001</v>
      </c>
      <c r="G246" s="19"/>
      <c r="H246" s="19">
        <f>H247</f>
        <v>12098.791520000001</v>
      </c>
      <c r="I246" s="6"/>
      <c r="J246" s="18">
        <f>J247</f>
        <v>12081.664119999999</v>
      </c>
      <c r="K246" s="19"/>
      <c r="L246" s="19">
        <f>L247</f>
        <v>12081.664119999999</v>
      </c>
      <c r="M246" s="6"/>
      <c r="N246" s="27">
        <f t="shared" si="117"/>
        <v>99.858437101162636</v>
      </c>
      <c r="O246" s="19"/>
      <c r="P246" s="19">
        <f t="shared" si="126"/>
        <v>99.858437101162636</v>
      </c>
      <c r="Q246" s="19"/>
    </row>
    <row r="247" spans="1:42" s="5" customFormat="1" ht="146.25">
      <c r="A247" s="295"/>
      <c r="B247" s="295"/>
      <c r="C247" s="295"/>
      <c r="D247" s="74" t="s">
        <v>1439</v>
      </c>
      <c r="E247" s="13"/>
      <c r="F247" s="18">
        <f>SUM(F248)</f>
        <v>12098.791520000001</v>
      </c>
      <c r="G247" s="19"/>
      <c r="H247" s="19">
        <f>SUM(H248)</f>
        <v>12098.791520000001</v>
      </c>
      <c r="I247" s="6"/>
      <c r="J247" s="18">
        <f>SUM(J248)</f>
        <v>12081.664119999999</v>
      </c>
      <c r="K247" s="19"/>
      <c r="L247" s="19">
        <f>SUM(L248)</f>
        <v>12081.664119999999</v>
      </c>
      <c r="M247" s="6"/>
      <c r="N247" s="27">
        <f t="shared" si="117"/>
        <v>99.858437101162636</v>
      </c>
      <c r="O247" s="19"/>
      <c r="P247" s="19">
        <f t="shared" si="126"/>
        <v>99.858437101162636</v>
      </c>
      <c r="Q247" s="19"/>
    </row>
    <row r="248" spans="1:42" s="5" customFormat="1" ht="12">
      <c r="A248" s="295"/>
      <c r="B248" s="295"/>
      <c r="C248" s="295"/>
      <c r="D248" s="12"/>
      <c r="E248" s="9" t="s">
        <v>233</v>
      </c>
      <c r="F248" s="18">
        <f>SUM(G248:I248)</f>
        <v>12098.791520000001</v>
      </c>
      <c r="G248" s="19"/>
      <c r="H248" s="19">
        <v>12098.791520000001</v>
      </c>
      <c r="I248" s="6"/>
      <c r="J248" s="18">
        <f>SUM(K248:M248)</f>
        <v>12081.664119999999</v>
      </c>
      <c r="K248" s="19"/>
      <c r="L248" s="19">
        <v>12081.664119999999</v>
      </c>
      <c r="M248" s="6"/>
      <c r="N248" s="27">
        <f t="shared" si="117"/>
        <v>99.858437101162636</v>
      </c>
      <c r="O248" s="19"/>
      <c r="P248" s="19">
        <f t="shared" si="126"/>
        <v>99.858437101162636</v>
      </c>
      <c r="Q248" s="19"/>
    </row>
    <row r="249" spans="1:42" s="77" customFormat="1" ht="20.25" customHeight="1">
      <c r="A249" s="268" t="s">
        <v>24</v>
      </c>
      <c r="B249" s="268" t="s">
        <v>302</v>
      </c>
      <c r="C249" s="268" t="s">
        <v>1451</v>
      </c>
      <c r="D249" s="253" t="s">
        <v>15</v>
      </c>
      <c r="E249" s="254"/>
      <c r="F249" s="16">
        <f>F250+F252</f>
        <v>9574.6</v>
      </c>
      <c r="G249" s="15">
        <f t="shared" ref="G249:M249" si="127">G250+G252</f>
        <v>0</v>
      </c>
      <c r="H249" s="15">
        <f t="shared" si="127"/>
        <v>1305.8</v>
      </c>
      <c r="I249" s="17">
        <f t="shared" si="127"/>
        <v>8268.7999999999993</v>
      </c>
      <c r="J249" s="16">
        <f>J250+J252</f>
        <v>9547.8768400000008</v>
      </c>
      <c r="K249" s="15">
        <f t="shared" si="127"/>
        <v>0</v>
      </c>
      <c r="L249" s="15">
        <f t="shared" si="127"/>
        <v>1279.1500000000001</v>
      </c>
      <c r="M249" s="17">
        <f t="shared" si="127"/>
        <v>8268.7268399999994</v>
      </c>
      <c r="N249" s="29">
        <f t="shared" si="117"/>
        <v>99.720895285442737</v>
      </c>
      <c r="O249" s="15"/>
      <c r="P249" s="15">
        <f t="shared" si="126"/>
        <v>97.959105529177521</v>
      </c>
      <c r="Q249" s="15">
        <f>M249/I249*100</f>
        <v>99.999115228328179</v>
      </c>
    </row>
    <row r="250" spans="1:42" s="77" customFormat="1" ht="15.75" customHeight="1">
      <c r="A250" s="269"/>
      <c r="B250" s="269"/>
      <c r="C250" s="269"/>
      <c r="D250" s="285" t="s">
        <v>303</v>
      </c>
      <c r="E250" s="26" t="s">
        <v>54</v>
      </c>
      <c r="F250" s="18">
        <f>F251</f>
        <v>650</v>
      </c>
      <c r="G250" s="19">
        <f t="shared" ref="G250:M250" si="128">G251</f>
        <v>0</v>
      </c>
      <c r="H250" s="19">
        <f t="shared" si="128"/>
        <v>0</v>
      </c>
      <c r="I250" s="6">
        <f t="shared" si="128"/>
        <v>650</v>
      </c>
      <c r="J250" s="18">
        <f t="shared" si="128"/>
        <v>650</v>
      </c>
      <c r="K250" s="19">
        <f t="shared" si="128"/>
        <v>0</v>
      </c>
      <c r="L250" s="19">
        <f t="shared" si="128"/>
        <v>0</v>
      </c>
      <c r="M250" s="6">
        <f t="shared" si="128"/>
        <v>650</v>
      </c>
      <c r="N250" s="7">
        <f t="shared" ref="N250:N285" si="129">J250/F250*100</f>
        <v>100</v>
      </c>
      <c r="O250" s="8"/>
      <c r="P250" s="8"/>
      <c r="Q250" s="8">
        <f>M250/I250*100</f>
        <v>100</v>
      </c>
    </row>
    <row r="251" spans="1:42" s="77" customFormat="1" ht="22.5" customHeight="1">
      <c r="A251" s="269"/>
      <c r="B251" s="269"/>
      <c r="C251" s="269"/>
      <c r="D251" s="286"/>
      <c r="E251" s="26" t="s">
        <v>1453</v>
      </c>
      <c r="F251" s="18">
        <f>G251+H251+I251</f>
        <v>650</v>
      </c>
      <c r="G251" s="19"/>
      <c r="H251" s="19"/>
      <c r="I251" s="6">
        <f>I258</f>
        <v>650</v>
      </c>
      <c r="J251" s="18">
        <f>K251+L251+M251</f>
        <v>650</v>
      </c>
      <c r="K251" s="19"/>
      <c r="L251" s="19"/>
      <c r="M251" s="6">
        <v>650</v>
      </c>
      <c r="N251" s="7">
        <f t="shared" si="129"/>
        <v>100</v>
      </c>
      <c r="O251" s="8"/>
      <c r="P251" s="8"/>
      <c r="Q251" s="8">
        <f>M251/I251*100</f>
        <v>100</v>
      </c>
    </row>
    <row r="252" spans="1:42" s="77" customFormat="1" ht="16.5" customHeight="1">
      <c r="A252" s="269"/>
      <c r="B252" s="269"/>
      <c r="C252" s="269"/>
      <c r="D252" s="285" t="s">
        <v>304</v>
      </c>
      <c r="E252" s="26" t="s">
        <v>54</v>
      </c>
      <c r="F252" s="18">
        <f>F253+F254+F255</f>
        <v>8924.6</v>
      </c>
      <c r="G252" s="19">
        <f t="shared" ref="G252:M252" si="130">G253+G254+G255</f>
        <v>0</v>
      </c>
      <c r="H252" s="19">
        <f t="shared" si="130"/>
        <v>1305.8</v>
      </c>
      <c r="I252" s="6">
        <f t="shared" si="130"/>
        <v>7618.8</v>
      </c>
      <c r="J252" s="18">
        <f t="shared" si="130"/>
        <v>8897.8768400000008</v>
      </c>
      <c r="K252" s="19">
        <f t="shared" si="130"/>
        <v>0</v>
      </c>
      <c r="L252" s="19">
        <f t="shared" si="130"/>
        <v>1279.1500000000001</v>
      </c>
      <c r="M252" s="6">
        <f t="shared" si="130"/>
        <v>7618.7268400000003</v>
      </c>
      <c r="N252" s="7">
        <f t="shared" si="129"/>
        <v>99.700567420388595</v>
      </c>
      <c r="O252" s="8"/>
      <c r="P252" s="8">
        <f>L252/H252*100</f>
        <v>97.959105529177521</v>
      </c>
      <c r="Q252" s="8">
        <f>M252/I252*100</f>
        <v>99.99903974379167</v>
      </c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9"/>
      <c r="AG252" s="79"/>
      <c r="AH252" s="79"/>
      <c r="AI252" s="79"/>
      <c r="AJ252" s="79"/>
      <c r="AK252" s="79"/>
      <c r="AL252" s="79"/>
      <c r="AM252" s="79"/>
      <c r="AN252" s="79"/>
      <c r="AO252" s="79"/>
      <c r="AP252" s="79"/>
    </row>
    <row r="253" spans="1:42" s="77" customFormat="1" ht="12">
      <c r="A253" s="269"/>
      <c r="B253" s="269"/>
      <c r="C253" s="269"/>
      <c r="D253" s="286"/>
      <c r="E253" s="26" t="s">
        <v>1452</v>
      </c>
      <c r="F253" s="18">
        <f>G253+H253+I253</f>
        <v>7292.5</v>
      </c>
      <c r="G253" s="19"/>
      <c r="H253" s="19"/>
      <c r="I253" s="6">
        <f>I259</f>
        <v>7292.5</v>
      </c>
      <c r="J253" s="18">
        <f>K253+L253+M253</f>
        <v>7292.4268400000001</v>
      </c>
      <c r="K253" s="19"/>
      <c r="L253" s="19"/>
      <c r="M253" s="6">
        <v>7292.4268400000001</v>
      </c>
      <c r="N253" s="7">
        <f t="shared" si="129"/>
        <v>99.998996777511138</v>
      </c>
      <c r="O253" s="8"/>
      <c r="P253" s="8"/>
      <c r="Q253" s="8">
        <f t="shared" ref="Q253" si="131">M253/I253*100</f>
        <v>99.998996777511138</v>
      </c>
    </row>
    <row r="254" spans="1:42" s="77" customFormat="1" ht="12">
      <c r="A254" s="269"/>
      <c r="B254" s="269"/>
      <c r="C254" s="269"/>
      <c r="D254" s="286"/>
      <c r="E254" s="26" t="s">
        <v>1454</v>
      </c>
      <c r="F254" s="18">
        <f>G254+H254+I254</f>
        <v>299.7</v>
      </c>
      <c r="G254" s="19"/>
      <c r="H254" s="19"/>
      <c r="I254" s="6">
        <f>I271</f>
        <v>299.7</v>
      </c>
      <c r="J254" s="18">
        <f>K254+L254+M254</f>
        <v>299.7</v>
      </c>
      <c r="K254" s="19"/>
      <c r="L254" s="19"/>
      <c r="M254" s="6">
        <v>299.7</v>
      </c>
      <c r="N254" s="7">
        <f t="shared" ref="N254:N255" si="132">J254/F254*100</f>
        <v>100</v>
      </c>
      <c r="O254" s="8"/>
      <c r="P254" s="8"/>
      <c r="Q254" s="8">
        <f>M254/I254*100</f>
        <v>100</v>
      </c>
    </row>
    <row r="255" spans="1:42" s="77" customFormat="1" ht="12">
      <c r="A255" s="269"/>
      <c r="B255" s="269"/>
      <c r="C255" s="269"/>
      <c r="D255" s="286"/>
      <c r="E255" s="26" t="s">
        <v>1457</v>
      </c>
      <c r="F255" s="18">
        <f>G255+H255+I255</f>
        <v>1332.3999999999999</v>
      </c>
      <c r="G255" s="19"/>
      <c r="H255" s="19">
        <f>H272</f>
        <v>1305.8</v>
      </c>
      <c r="I255" s="6">
        <f>I272</f>
        <v>26.6</v>
      </c>
      <c r="J255" s="18">
        <f>L255+M255</f>
        <v>1305.75</v>
      </c>
      <c r="K255" s="19"/>
      <c r="L255" s="19">
        <v>1279.1500000000001</v>
      </c>
      <c r="M255" s="6">
        <v>26.6</v>
      </c>
      <c r="N255" s="7">
        <f t="shared" si="132"/>
        <v>97.999849894926456</v>
      </c>
      <c r="O255" s="8"/>
      <c r="P255" s="8">
        <f>L255/H255*100</f>
        <v>97.959105529177521</v>
      </c>
      <c r="Q255" s="8">
        <f>M255/I255*100</f>
        <v>100</v>
      </c>
    </row>
    <row r="256" spans="1:42" s="77" customFormat="1" ht="12" customHeight="1">
      <c r="A256" s="294" t="s">
        <v>305</v>
      </c>
      <c r="B256" s="294" t="s">
        <v>306</v>
      </c>
      <c r="C256" s="255" t="s">
        <v>307</v>
      </c>
      <c r="D256" s="80" t="s">
        <v>54</v>
      </c>
      <c r="E256" s="26"/>
      <c r="F256" s="18">
        <f>F258+F259</f>
        <v>7942.5</v>
      </c>
      <c r="G256" s="19">
        <f t="shared" ref="G256:M256" si="133">G258+G259</f>
        <v>0</v>
      </c>
      <c r="H256" s="19">
        <f t="shared" si="133"/>
        <v>0</v>
      </c>
      <c r="I256" s="6">
        <f t="shared" si="133"/>
        <v>7942.5</v>
      </c>
      <c r="J256" s="18">
        <f t="shared" si="133"/>
        <v>7942.4268400000001</v>
      </c>
      <c r="K256" s="19">
        <f t="shared" si="133"/>
        <v>0</v>
      </c>
      <c r="L256" s="19">
        <f t="shared" si="133"/>
        <v>0</v>
      </c>
      <c r="M256" s="6">
        <f t="shared" si="133"/>
        <v>7942.4268400000001</v>
      </c>
      <c r="N256" s="7">
        <f t="shared" si="129"/>
        <v>99.999078879446017</v>
      </c>
      <c r="O256" s="8"/>
      <c r="P256" s="8"/>
      <c r="Q256" s="8">
        <f>M256/I256*100</f>
        <v>99.999078879446017</v>
      </c>
    </row>
    <row r="257" spans="1:17" s="77" customFormat="1" ht="24">
      <c r="A257" s="294"/>
      <c r="B257" s="294"/>
      <c r="C257" s="256"/>
      <c r="D257" s="80" t="s">
        <v>308</v>
      </c>
      <c r="E257" s="26"/>
      <c r="F257" s="18"/>
      <c r="G257" s="19"/>
      <c r="H257" s="19"/>
      <c r="I257" s="6"/>
      <c r="J257" s="18"/>
      <c r="K257" s="19"/>
      <c r="L257" s="19"/>
      <c r="M257" s="6"/>
      <c r="N257" s="7"/>
      <c r="O257" s="8"/>
      <c r="P257" s="8"/>
      <c r="Q257" s="8"/>
    </row>
    <row r="258" spans="1:17" s="77" customFormat="1" ht="60.75" customHeight="1">
      <c r="A258" s="294"/>
      <c r="B258" s="294"/>
      <c r="C258" s="256"/>
      <c r="D258" s="81" t="s">
        <v>303</v>
      </c>
      <c r="E258" s="26" t="s">
        <v>1453</v>
      </c>
      <c r="F258" s="18">
        <f>G258+H258+I258</f>
        <v>650</v>
      </c>
      <c r="G258" s="19"/>
      <c r="H258" s="19"/>
      <c r="I258" s="6">
        <v>650</v>
      </c>
      <c r="J258" s="18">
        <f>K258+L258+M258</f>
        <v>650</v>
      </c>
      <c r="K258" s="19"/>
      <c r="L258" s="19"/>
      <c r="M258" s="6">
        <v>650</v>
      </c>
      <c r="N258" s="7">
        <f t="shared" ref="N258:N267" si="134">J258/F258*100</f>
        <v>100</v>
      </c>
      <c r="O258" s="8"/>
      <c r="P258" s="8"/>
      <c r="Q258" s="8">
        <f t="shared" ref="Q258:Q267" si="135">M258/I258*100</f>
        <v>100</v>
      </c>
    </row>
    <row r="259" spans="1:17" s="77" customFormat="1" ht="77.25" customHeight="1">
      <c r="A259" s="294"/>
      <c r="B259" s="294"/>
      <c r="C259" s="256"/>
      <c r="D259" s="81" t="s">
        <v>304</v>
      </c>
      <c r="E259" s="26" t="s">
        <v>1452</v>
      </c>
      <c r="F259" s="18">
        <f>G259+H259+I259</f>
        <v>7292.5</v>
      </c>
      <c r="G259" s="19"/>
      <c r="H259" s="19"/>
      <c r="I259" s="6">
        <v>7292.5</v>
      </c>
      <c r="J259" s="18">
        <f>K259+L259+M259</f>
        <v>7292.4268400000001</v>
      </c>
      <c r="K259" s="19"/>
      <c r="L259" s="19"/>
      <c r="M259" s="6">
        <v>7292.4268400000001</v>
      </c>
      <c r="N259" s="7">
        <f t="shared" si="134"/>
        <v>99.998996777511138</v>
      </c>
      <c r="O259" s="8"/>
      <c r="P259" s="8"/>
      <c r="Q259" s="8">
        <f t="shared" si="135"/>
        <v>99.998996777511138</v>
      </c>
    </row>
    <row r="260" spans="1:17" s="77" customFormat="1" ht="12" customHeight="1">
      <c r="A260" s="255" t="s">
        <v>18</v>
      </c>
      <c r="B260" s="255" t="s">
        <v>309</v>
      </c>
      <c r="C260" s="255" t="s">
        <v>310</v>
      </c>
      <c r="D260" s="80" t="s">
        <v>54</v>
      </c>
      <c r="E260" s="26"/>
      <c r="F260" s="18">
        <f t="shared" ref="F260:M260" si="136">F262</f>
        <v>7292.5</v>
      </c>
      <c r="G260" s="19">
        <f t="shared" si="136"/>
        <v>0</v>
      </c>
      <c r="H260" s="19">
        <f t="shared" si="136"/>
        <v>0</v>
      </c>
      <c r="I260" s="6">
        <f t="shared" si="136"/>
        <v>7292.5</v>
      </c>
      <c r="J260" s="18">
        <f t="shared" si="136"/>
        <v>7292.4268400000001</v>
      </c>
      <c r="K260" s="19">
        <f t="shared" si="136"/>
        <v>0</v>
      </c>
      <c r="L260" s="19">
        <f t="shared" si="136"/>
        <v>0</v>
      </c>
      <c r="M260" s="6">
        <f t="shared" si="136"/>
        <v>7292.4268400000001</v>
      </c>
      <c r="N260" s="7">
        <f t="shared" si="134"/>
        <v>99.998996777511138</v>
      </c>
      <c r="O260" s="8"/>
      <c r="P260" s="8"/>
      <c r="Q260" s="8">
        <f t="shared" si="135"/>
        <v>99.998996777511138</v>
      </c>
    </row>
    <row r="261" spans="1:17" s="77" customFormat="1" ht="24">
      <c r="A261" s="256"/>
      <c r="B261" s="256"/>
      <c r="C261" s="256"/>
      <c r="D261" s="80" t="s">
        <v>308</v>
      </c>
      <c r="E261" s="26"/>
      <c r="F261" s="18"/>
      <c r="G261" s="19"/>
      <c r="H261" s="19"/>
      <c r="I261" s="6"/>
      <c r="J261" s="18"/>
      <c r="K261" s="19"/>
      <c r="L261" s="19"/>
      <c r="M261" s="6"/>
      <c r="N261" s="7"/>
      <c r="O261" s="8"/>
      <c r="P261" s="8"/>
      <c r="Q261" s="8"/>
    </row>
    <row r="262" spans="1:17" s="77" customFormat="1" ht="108">
      <c r="A262" s="256"/>
      <c r="B262" s="256"/>
      <c r="C262" s="256"/>
      <c r="D262" s="82" t="s">
        <v>304</v>
      </c>
      <c r="E262" s="26"/>
      <c r="F262" s="18">
        <f>F263</f>
        <v>7292.5</v>
      </c>
      <c r="G262" s="19">
        <f t="shared" ref="G262:M262" si="137">G263</f>
        <v>0</v>
      </c>
      <c r="H262" s="19">
        <f t="shared" si="137"/>
        <v>0</v>
      </c>
      <c r="I262" s="6">
        <f t="shared" si="137"/>
        <v>7292.5</v>
      </c>
      <c r="J262" s="18">
        <f t="shared" si="137"/>
        <v>7292.4268400000001</v>
      </c>
      <c r="K262" s="19">
        <f t="shared" si="137"/>
        <v>0</v>
      </c>
      <c r="L262" s="19">
        <f t="shared" si="137"/>
        <v>0</v>
      </c>
      <c r="M262" s="6">
        <f t="shared" si="137"/>
        <v>7292.4268400000001</v>
      </c>
      <c r="N262" s="7">
        <f t="shared" si="134"/>
        <v>99.998996777511138</v>
      </c>
      <c r="O262" s="8"/>
      <c r="P262" s="8"/>
      <c r="Q262" s="8">
        <f t="shared" si="135"/>
        <v>99.998996777511138</v>
      </c>
    </row>
    <row r="263" spans="1:17" s="77" customFormat="1" ht="12">
      <c r="A263" s="257"/>
      <c r="B263" s="257"/>
      <c r="C263" s="257"/>
      <c r="D263" s="102"/>
      <c r="E263" s="26" t="s">
        <v>1452</v>
      </c>
      <c r="F263" s="18">
        <f>G263+H263+I263</f>
        <v>7292.5</v>
      </c>
      <c r="G263" s="19"/>
      <c r="H263" s="19"/>
      <c r="I263" s="6">
        <v>7292.5</v>
      </c>
      <c r="J263" s="18">
        <f>K263+L263+M263</f>
        <v>7292.4268400000001</v>
      </c>
      <c r="K263" s="19"/>
      <c r="L263" s="19"/>
      <c r="M263" s="6">
        <v>7292.4268400000001</v>
      </c>
      <c r="N263" s="7">
        <f t="shared" ref="N263" si="138">J263/F263*100</f>
        <v>99.998996777511138</v>
      </c>
      <c r="O263" s="8"/>
      <c r="P263" s="8"/>
      <c r="Q263" s="8">
        <f t="shared" ref="Q263" si="139">M263/I263*100</f>
        <v>99.998996777511138</v>
      </c>
    </row>
    <row r="264" spans="1:17" s="77" customFormat="1" ht="12" customHeight="1">
      <c r="A264" s="255" t="s">
        <v>23</v>
      </c>
      <c r="B264" s="255" t="s">
        <v>311</v>
      </c>
      <c r="C264" s="255" t="s">
        <v>312</v>
      </c>
      <c r="D264" s="80" t="s">
        <v>54</v>
      </c>
      <c r="E264" s="26"/>
      <c r="F264" s="18">
        <f t="shared" ref="F264:M264" si="140">F266</f>
        <v>650</v>
      </c>
      <c r="G264" s="19">
        <f t="shared" si="140"/>
        <v>0</v>
      </c>
      <c r="H264" s="19">
        <f t="shared" si="140"/>
        <v>0</v>
      </c>
      <c r="I264" s="6">
        <f t="shared" si="140"/>
        <v>650</v>
      </c>
      <c r="J264" s="18">
        <f t="shared" si="140"/>
        <v>650</v>
      </c>
      <c r="K264" s="19">
        <f t="shared" si="140"/>
        <v>0</v>
      </c>
      <c r="L264" s="19">
        <f t="shared" si="140"/>
        <v>0</v>
      </c>
      <c r="M264" s="6">
        <f t="shared" si="140"/>
        <v>650</v>
      </c>
      <c r="N264" s="7">
        <f t="shared" si="134"/>
        <v>100</v>
      </c>
      <c r="O264" s="8"/>
      <c r="P264" s="8"/>
      <c r="Q264" s="8">
        <f t="shared" si="135"/>
        <v>100</v>
      </c>
    </row>
    <row r="265" spans="1:17" s="77" customFormat="1" ht="24">
      <c r="A265" s="256"/>
      <c r="B265" s="256"/>
      <c r="C265" s="256"/>
      <c r="D265" s="80" t="s">
        <v>308</v>
      </c>
      <c r="E265" s="26"/>
      <c r="F265" s="18"/>
      <c r="G265" s="19"/>
      <c r="H265" s="19"/>
      <c r="I265" s="6"/>
      <c r="J265" s="18"/>
      <c r="K265" s="19"/>
      <c r="L265" s="19"/>
      <c r="M265" s="6"/>
      <c r="N265" s="7"/>
      <c r="O265" s="8"/>
      <c r="P265" s="8"/>
      <c r="Q265" s="8"/>
    </row>
    <row r="266" spans="1:17" s="77" customFormat="1" ht="72">
      <c r="A266" s="256"/>
      <c r="B266" s="256"/>
      <c r="C266" s="256"/>
      <c r="D266" s="82" t="s">
        <v>303</v>
      </c>
      <c r="E266" s="26"/>
      <c r="F266" s="18">
        <f>F267</f>
        <v>650</v>
      </c>
      <c r="G266" s="19">
        <f t="shared" ref="G266" si="141">G267</f>
        <v>0</v>
      </c>
      <c r="H266" s="19">
        <f t="shared" ref="H266" si="142">H267</f>
        <v>0</v>
      </c>
      <c r="I266" s="6">
        <f t="shared" ref="I266" si="143">I267</f>
        <v>650</v>
      </c>
      <c r="J266" s="18">
        <f t="shared" ref="J266" si="144">J267</f>
        <v>650</v>
      </c>
      <c r="K266" s="19">
        <f t="shared" ref="K266" si="145">K267</f>
        <v>0</v>
      </c>
      <c r="L266" s="19">
        <f t="shared" ref="L266" si="146">L267</f>
        <v>0</v>
      </c>
      <c r="M266" s="6">
        <f t="shared" ref="M266" si="147">M267</f>
        <v>650</v>
      </c>
      <c r="N266" s="7">
        <f t="shared" si="134"/>
        <v>100</v>
      </c>
      <c r="O266" s="8"/>
      <c r="P266" s="8"/>
      <c r="Q266" s="8">
        <f t="shared" si="135"/>
        <v>100</v>
      </c>
    </row>
    <row r="267" spans="1:17" s="77" customFormat="1" ht="12">
      <c r="A267" s="256"/>
      <c r="B267" s="256"/>
      <c r="C267" s="256"/>
      <c r="D267" s="102"/>
      <c r="E267" s="26" t="s">
        <v>1453</v>
      </c>
      <c r="F267" s="18">
        <f>G267+H267+I267</f>
        <v>650</v>
      </c>
      <c r="G267" s="19"/>
      <c r="H267" s="19"/>
      <c r="I267" s="6">
        <v>650</v>
      </c>
      <c r="J267" s="18">
        <f>K267+L267+M267</f>
        <v>650</v>
      </c>
      <c r="K267" s="19"/>
      <c r="L267" s="19"/>
      <c r="M267" s="6">
        <v>650</v>
      </c>
      <c r="N267" s="7">
        <f t="shared" si="134"/>
        <v>100</v>
      </c>
      <c r="O267" s="8"/>
      <c r="P267" s="8"/>
      <c r="Q267" s="8">
        <f t="shared" si="135"/>
        <v>100</v>
      </c>
    </row>
    <row r="268" spans="1:17" s="77" customFormat="1" ht="12" customHeight="1">
      <c r="A268" s="255" t="s">
        <v>314</v>
      </c>
      <c r="B268" s="255" t="s">
        <v>315</v>
      </c>
      <c r="C268" s="255" t="s">
        <v>1455</v>
      </c>
      <c r="D268" s="83" t="s">
        <v>54</v>
      </c>
      <c r="E268" s="26"/>
      <c r="F268" s="18">
        <f>F270</f>
        <v>1632.1</v>
      </c>
      <c r="G268" s="19">
        <f t="shared" ref="G268:M268" si="148">G270</f>
        <v>0</v>
      </c>
      <c r="H268" s="19">
        <f t="shared" si="148"/>
        <v>1305.8</v>
      </c>
      <c r="I268" s="6">
        <f t="shared" si="148"/>
        <v>326.3</v>
      </c>
      <c r="J268" s="18">
        <f t="shared" si="148"/>
        <v>1605.45</v>
      </c>
      <c r="K268" s="19">
        <f t="shared" si="148"/>
        <v>0</v>
      </c>
      <c r="L268" s="19">
        <f t="shared" si="148"/>
        <v>1279.1500000000001</v>
      </c>
      <c r="M268" s="6">
        <f t="shared" si="148"/>
        <v>326.3</v>
      </c>
      <c r="N268" s="7">
        <f t="shared" si="129"/>
        <v>98.367134366766749</v>
      </c>
      <c r="O268" s="8"/>
      <c r="P268" s="8">
        <f>L268/H268*100</f>
        <v>97.959105529177521</v>
      </c>
      <c r="Q268" s="8">
        <f>M268/I268*100</f>
        <v>100</v>
      </c>
    </row>
    <row r="269" spans="1:17" s="77" customFormat="1" ht="24">
      <c r="A269" s="256"/>
      <c r="B269" s="256"/>
      <c r="C269" s="256"/>
      <c r="D269" s="80" t="s">
        <v>308</v>
      </c>
      <c r="E269" s="26"/>
      <c r="F269" s="18"/>
      <c r="G269" s="19"/>
      <c r="H269" s="19"/>
      <c r="I269" s="6"/>
      <c r="J269" s="18"/>
      <c r="K269" s="19"/>
      <c r="L269" s="19"/>
      <c r="M269" s="6"/>
      <c r="N269" s="7"/>
      <c r="O269" s="8"/>
      <c r="P269" s="8"/>
      <c r="Q269" s="8"/>
    </row>
    <row r="270" spans="1:17" s="77" customFormat="1" ht="114.75" customHeight="1">
      <c r="A270" s="256"/>
      <c r="B270" s="256"/>
      <c r="C270" s="256"/>
      <c r="D270" s="83" t="s">
        <v>304</v>
      </c>
      <c r="E270" s="26"/>
      <c r="F270" s="18">
        <f>F271+F272</f>
        <v>1632.1</v>
      </c>
      <c r="G270" s="19">
        <f t="shared" ref="G270:M270" si="149">G271+G272</f>
        <v>0</v>
      </c>
      <c r="H270" s="19">
        <f>H271+H272</f>
        <v>1305.8</v>
      </c>
      <c r="I270" s="6">
        <f>I271+I272</f>
        <v>326.3</v>
      </c>
      <c r="J270" s="18">
        <f t="shared" si="149"/>
        <v>1605.45</v>
      </c>
      <c r="K270" s="19">
        <f t="shared" si="149"/>
        <v>0</v>
      </c>
      <c r="L270" s="19">
        <f t="shared" si="149"/>
        <v>1279.1500000000001</v>
      </c>
      <c r="M270" s="6">
        <f t="shared" si="149"/>
        <v>326.3</v>
      </c>
      <c r="N270" s="7">
        <f t="shared" si="129"/>
        <v>98.367134366766749</v>
      </c>
      <c r="O270" s="8"/>
      <c r="P270" s="8">
        <f>L270/H270*100</f>
        <v>97.959105529177521</v>
      </c>
      <c r="Q270" s="8">
        <f>M270/I270*100</f>
        <v>100</v>
      </c>
    </row>
    <row r="271" spans="1:17" s="77" customFormat="1" ht="12">
      <c r="A271" s="256"/>
      <c r="B271" s="256"/>
      <c r="C271" s="256"/>
      <c r="D271" s="83"/>
      <c r="E271" s="26" t="s">
        <v>1454</v>
      </c>
      <c r="F271" s="18">
        <f>G271+H271+I271</f>
        <v>299.7</v>
      </c>
      <c r="G271" s="19"/>
      <c r="H271" s="19"/>
      <c r="I271" s="6">
        <v>299.7</v>
      </c>
      <c r="J271" s="18">
        <f>K271+L271+M271</f>
        <v>299.7</v>
      </c>
      <c r="K271" s="19"/>
      <c r="L271" s="19"/>
      <c r="M271" s="6">
        <v>299.7</v>
      </c>
      <c r="N271" s="7">
        <f t="shared" si="129"/>
        <v>100</v>
      </c>
      <c r="O271" s="8"/>
      <c r="P271" s="8"/>
      <c r="Q271" s="8">
        <f>M271/I271*100</f>
        <v>100</v>
      </c>
    </row>
    <row r="272" spans="1:17" s="77" customFormat="1" ht="22.5" customHeight="1">
      <c r="A272" s="257"/>
      <c r="B272" s="257"/>
      <c r="C272" s="257"/>
      <c r="D272" s="82"/>
      <c r="E272" s="26" t="s">
        <v>1457</v>
      </c>
      <c r="F272" s="18">
        <f>G272+H272+I272</f>
        <v>1332.3999999999999</v>
      </c>
      <c r="G272" s="19"/>
      <c r="H272" s="19">
        <v>1305.8</v>
      </c>
      <c r="I272" s="6">
        <v>26.6</v>
      </c>
      <c r="J272" s="18">
        <f>L272+M272</f>
        <v>1305.75</v>
      </c>
      <c r="K272" s="19"/>
      <c r="L272" s="19">
        <v>1279.1500000000001</v>
      </c>
      <c r="M272" s="6">
        <v>26.6</v>
      </c>
      <c r="N272" s="7">
        <f t="shared" si="129"/>
        <v>97.999849894926456</v>
      </c>
      <c r="O272" s="8"/>
      <c r="P272" s="8">
        <f>L272/H272*100</f>
        <v>97.959105529177521</v>
      </c>
      <c r="Q272" s="8">
        <f>M272/I272*100</f>
        <v>100</v>
      </c>
    </row>
    <row r="273" spans="1:17" s="77" customFormat="1" ht="12" customHeight="1">
      <c r="A273" s="255" t="s">
        <v>20</v>
      </c>
      <c r="B273" s="255" t="s">
        <v>316</v>
      </c>
      <c r="C273" s="255" t="s">
        <v>1456</v>
      </c>
      <c r="D273" s="83" t="s">
        <v>54</v>
      </c>
      <c r="E273" s="26"/>
      <c r="F273" s="18">
        <f>G273+H273+I273</f>
        <v>1632.1</v>
      </c>
      <c r="G273" s="19">
        <f t="shared" ref="G273:M273" si="150">G275</f>
        <v>0</v>
      </c>
      <c r="H273" s="19">
        <f t="shared" si="150"/>
        <v>1305.8</v>
      </c>
      <c r="I273" s="6">
        <f t="shared" si="150"/>
        <v>326.3</v>
      </c>
      <c r="J273" s="18">
        <f t="shared" si="150"/>
        <v>1605.45</v>
      </c>
      <c r="K273" s="19">
        <f t="shared" si="150"/>
        <v>0</v>
      </c>
      <c r="L273" s="19">
        <f t="shared" si="150"/>
        <v>1279.1500000000001</v>
      </c>
      <c r="M273" s="6">
        <f t="shared" si="150"/>
        <v>326.3</v>
      </c>
      <c r="N273" s="7">
        <f t="shared" si="129"/>
        <v>98.367134366766749</v>
      </c>
      <c r="O273" s="8"/>
      <c r="P273" s="8">
        <f>L273/H273*100</f>
        <v>97.959105529177521</v>
      </c>
      <c r="Q273" s="8">
        <f>M273/I273*100</f>
        <v>100</v>
      </c>
    </row>
    <row r="274" spans="1:17" s="77" customFormat="1" ht="24">
      <c r="A274" s="256"/>
      <c r="B274" s="256"/>
      <c r="C274" s="256"/>
      <c r="D274" s="80" t="s">
        <v>308</v>
      </c>
      <c r="E274" s="26"/>
      <c r="F274" s="18"/>
      <c r="G274" s="19"/>
      <c r="H274" s="19"/>
      <c r="I274" s="6"/>
      <c r="J274" s="18"/>
      <c r="K274" s="19"/>
      <c r="L274" s="19"/>
      <c r="M274" s="6"/>
      <c r="N274" s="7"/>
      <c r="O274" s="8"/>
      <c r="P274" s="8"/>
      <c r="Q274" s="8"/>
    </row>
    <row r="275" spans="1:17" s="77" customFormat="1" ht="108">
      <c r="A275" s="256"/>
      <c r="B275" s="256"/>
      <c r="C275" s="256"/>
      <c r="D275" s="82" t="s">
        <v>304</v>
      </c>
      <c r="E275" s="26"/>
      <c r="F275" s="18">
        <f>F276+F277</f>
        <v>1632.1</v>
      </c>
      <c r="G275" s="19">
        <f t="shared" ref="G275:M275" si="151">G276+G277</f>
        <v>0</v>
      </c>
      <c r="H275" s="19">
        <f t="shared" si="151"/>
        <v>1305.8</v>
      </c>
      <c r="I275" s="6">
        <f t="shared" si="151"/>
        <v>326.3</v>
      </c>
      <c r="J275" s="18">
        <f>K275+L275+M275</f>
        <v>1605.45</v>
      </c>
      <c r="K275" s="19">
        <f t="shared" si="151"/>
        <v>0</v>
      </c>
      <c r="L275" s="19">
        <f t="shared" si="151"/>
        <v>1279.1500000000001</v>
      </c>
      <c r="M275" s="6">
        <f t="shared" si="151"/>
        <v>326.3</v>
      </c>
      <c r="N275" s="7">
        <f t="shared" si="129"/>
        <v>98.367134366766749</v>
      </c>
      <c r="O275" s="8"/>
      <c r="P275" s="8">
        <f>L275/H275*100</f>
        <v>97.959105529177521</v>
      </c>
      <c r="Q275" s="8">
        <f>M275/I275*100</f>
        <v>100</v>
      </c>
    </row>
    <row r="276" spans="1:17" s="77" customFormat="1" ht="12">
      <c r="A276" s="256"/>
      <c r="B276" s="256"/>
      <c r="C276" s="256"/>
      <c r="D276" s="82"/>
      <c r="E276" s="26" t="s">
        <v>1454</v>
      </c>
      <c r="F276" s="18">
        <f>G276+H276+I276</f>
        <v>299.7</v>
      </c>
      <c r="G276" s="19"/>
      <c r="H276" s="19"/>
      <c r="I276" s="6">
        <v>299.7</v>
      </c>
      <c r="J276" s="18">
        <f>K276+L276+M276</f>
        <v>299.7</v>
      </c>
      <c r="K276" s="19"/>
      <c r="L276" s="19"/>
      <c r="M276" s="6">
        <v>299.7</v>
      </c>
      <c r="N276" s="7">
        <f t="shared" si="129"/>
        <v>100</v>
      </c>
      <c r="O276" s="8"/>
      <c r="P276" s="8"/>
      <c r="Q276" s="8">
        <f>M276/I276*100</f>
        <v>100</v>
      </c>
    </row>
    <row r="277" spans="1:17" s="77" customFormat="1" ht="12">
      <c r="A277" s="257"/>
      <c r="B277" s="257"/>
      <c r="C277" s="257"/>
      <c r="D277" s="82"/>
      <c r="E277" s="26" t="s">
        <v>1457</v>
      </c>
      <c r="F277" s="18">
        <f>G277+H277+I277</f>
        <v>1332.3999999999999</v>
      </c>
      <c r="G277" s="19"/>
      <c r="H277" s="19">
        <v>1305.8</v>
      </c>
      <c r="I277" s="6">
        <v>26.6</v>
      </c>
      <c r="J277" s="18">
        <f>L277+M277</f>
        <v>1305.75</v>
      </c>
      <c r="K277" s="19"/>
      <c r="L277" s="19">
        <v>1279.1500000000001</v>
      </c>
      <c r="M277" s="6">
        <v>26.6</v>
      </c>
      <c r="N277" s="7">
        <f t="shared" si="129"/>
        <v>97.999849894926456</v>
      </c>
      <c r="O277" s="8"/>
      <c r="P277" s="8">
        <f>L277/H277*100</f>
        <v>97.959105529177521</v>
      </c>
      <c r="Q277" s="8">
        <f>M277/I277*100</f>
        <v>100</v>
      </c>
    </row>
    <row r="278" spans="1:17" s="77" customFormat="1" ht="12" customHeight="1">
      <c r="A278" s="255" t="s">
        <v>21</v>
      </c>
      <c r="B278" s="255" t="s">
        <v>317</v>
      </c>
      <c r="C278" s="255" t="s">
        <v>318</v>
      </c>
      <c r="D278" s="83" t="s">
        <v>54</v>
      </c>
      <c r="E278" s="26"/>
      <c r="F278" s="18">
        <f>F280</f>
        <v>299.7</v>
      </c>
      <c r="G278" s="19"/>
      <c r="H278" s="19"/>
      <c r="I278" s="6">
        <f>I280</f>
        <v>299.7</v>
      </c>
      <c r="J278" s="18">
        <f>J280</f>
        <v>299.7</v>
      </c>
      <c r="K278" s="19"/>
      <c r="L278" s="19"/>
      <c r="M278" s="6">
        <f>M280</f>
        <v>299.7</v>
      </c>
      <c r="N278" s="7">
        <f t="shared" si="129"/>
        <v>100</v>
      </c>
      <c r="O278" s="8"/>
      <c r="P278" s="8"/>
      <c r="Q278" s="8">
        <f>M278/I278*100</f>
        <v>100</v>
      </c>
    </row>
    <row r="279" spans="1:17" s="77" customFormat="1" ht="24">
      <c r="A279" s="256"/>
      <c r="B279" s="256"/>
      <c r="C279" s="256"/>
      <c r="D279" s="80" t="s">
        <v>308</v>
      </c>
      <c r="E279" s="26"/>
      <c r="F279" s="18"/>
      <c r="G279" s="19"/>
      <c r="H279" s="19"/>
      <c r="I279" s="6"/>
      <c r="J279" s="18"/>
      <c r="K279" s="19"/>
      <c r="L279" s="19"/>
      <c r="M279" s="6"/>
      <c r="N279" s="7"/>
      <c r="O279" s="8"/>
      <c r="P279" s="8"/>
      <c r="Q279" s="8"/>
    </row>
    <row r="280" spans="1:17" s="77" customFormat="1" ht="108">
      <c r="A280" s="256"/>
      <c r="B280" s="256"/>
      <c r="C280" s="256"/>
      <c r="D280" s="82" t="s">
        <v>304</v>
      </c>
      <c r="E280" s="26"/>
      <c r="F280" s="18">
        <f>G280+H280+I280</f>
        <v>299.7</v>
      </c>
      <c r="G280" s="19"/>
      <c r="H280" s="19"/>
      <c r="I280" s="6">
        <f>I281</f>
        <v>299.7</v>
      </c>
      <c r="J280" s="18">
        <f>K280+L280+M280</f>
        <v>299.7</v>
      </c>
      <c r="K280" s="19"/>
      <c r="L280" s="19"/>
      <c r="M280" s="6">
        <f>M281</f>
        <v>299.7</v>
      </c>
      <c r="N280" s="7">
        <f t="shared" si="129"/>
        <v>100</v>
      </c>
      <c r="O280" s="8"/>
      <c r="P280" s="8"/>
      <c r="Q280" s="8">
        <f>M280/I280*100</f>
        <v>100</v>
      </c>
    </row>
    <row r="281" spans="1:17" s="77" customFormat="1" ht="12">
      <c r="A281" s="257"/>
      <c r="B281" s="257"/>
      <c r="C281" s="257"/>
      <c r="D281" s="82"/>
      <c r="E281" s="26" t="s">
        <v>1454</v>
      </c>
      <c r="F281" s="18">
        <f>G281+H281+I281</f>
        <v>299.7</v>
      </c>
      <c r="G281" s="19"/>
      <c r="H281" s="19"/>
      <c r="I281" s="6">
        <v>299.7</v>
      </c>
      <c r="J281" s="18">
        <f>K281+L281+M281</f>
        <v>299.7</v>
      </c>
      <c r="K281" s="19"/>
      <c r="L281" s="19"/>
      <c r="M281" s="6">
        <v>299.7</v>
      </c>
      <c r="N281" s="7">
        <f t="shared" si="129"/>
        <v>100</v>
      </c>
      <c r="O281" s="8"/>
      <c r="P281" s="8"/>
      <c r="Q281" s="8">
        <f>M281/I281*100</f>
        <v>100</v>
      </c>
    </row>
    <row r="282" spans="1:17" s="77" customFormat="1" ht="12" customHeight="1">
      <c r="A282" s="255" t="s">
        <v>319</v>
      </c>
      <c r="B282" s="255" t="s">
        <v>320</v>
      </c>
      <c r="C282" s="255" t="s">
        <v>321</v>
      </c>
      <c r="D282" s="83" t="s">
        <v>54</v>
      </c>
      <c r="E282" s="26"/>
      <c r="F282" s="18">
        <f>F284</f>
        <v>1332.3999999999999</v>
      </c>
      <c r="G282" s="19"/>
      <c r="H282" s="19">
        <f>H284</f>
        <v>1305.8</v>
      </c>
      <c r="I282" s="6">
        <f>I284</f>
        <v>26.6</v>
      </c>
      <c r="J282" s="18">
        <f>L282+M282</f>
        <v>1305.75</v>
      </c>
      <c r="K282" s="19"/>
      <c r="L282" s="19">
        <f>L284</f>
        <v>1279.1500000000001</v>
      </c>
      <c r="M282" s="6">
        <f>M284</f>
        <v>26.6</v>
      </c>
      <c r="N282" s="7">
        <f t="shared" si="129"/>
        <v>97.999849894926456</v>
      </c>
      <c r="O282" s="8"/>
      <c r="P282" s="8">
        <f>L282/H282*100</f>
        <v>97.959105529177521</v>
      </c>
      <c r="Q282" s="8">
        <f>M282/I282*100</f>
        <v>100</v>
      </c>
    </row>
    <row r="283" spans="1:17" s="77" customFormat="1" ht="24">
      <c r="A283" s="256"/>
      <c r="B283" s="256"/>
      <c r="C283" s="256"/>
      <c r="D283" s="80" t="s">
        <v>308</v>
      </c>
      <c r="E283" s="26"/>
      <c r="F283" s="18"/>
      <c r="G283" s="19"/>
      <c r="H283" s="19"/>
      <c r="I283" s="6"/>
      <c r="J283" s="18"/>
      <c r="K283" s="19"/>
      <c r="L283" s="19"/>
      <c r="M283" s="6"/>
      <c r="N283" s="7"/>
      <c r="O283" s="8"/>
      <c r="P283" s="8"/>
      <c r="Q283" s="8"/>
    </row>
    <row r="284" spans="1:17" s="77" customFormat="1" ht="108">
      <c r="A284" s="256"/>
      <c r="B284" s="256"/>
      <c r="C284" s="256"/>
      <c r="D284" s="82" t="s">
        <v>304</v>
      </c>
      <c r="E284" s="26"/>
      <c r="F284" s="18">
        <f>G284+H284+I284</f>
        <v>1332.3999999999999</v>
      </c>
      <c r="G284" s="19"/>
      <c r="H284" s="19">
        <f>H285</f>
        <v>1305.8</v>
      </c>
      <c r="I284" s="6">
        <f>I285</f>
        <v>26.6</v>
      </c>
      <c r="J284" s="18">
        <f>L284+M284</f>
        <v>1305.75</v>
      </c>
      <c r="K284" s="19"/>
      <c r="L284" s="19">
        <f>L285</f>
        <v>1279.1500000000001</v>
      </c>
      <c r="M284" s="6">
        <f>M285</f>
        <v>26.6</v>
      </c>
      <c r="N284" s="7">
        <f t="shared" si="129"/>
        <v>97.999849894926456</v>
      </c>
      <c r="O284" s="8"/>
      <c r="P284" s="8">
        <f t="shared" ref="P284:Q287" si="152">L284/H284*100</f>
        <v>97.959105529177521</v>
      </c>
      <c r="Q284" s="8">
        <f t="shared" si="152"/>
        <v>100</v>
      </c>
    </row>
    <row r="285" spans="1:17" s="77" customFormat="1" ht="12">
      <c r="A285" s="257"/>
      <c r="B285" s="257"/>
      <c r="C285" s="257"/>
      <c r="D285" s="82"/>
      <c r="E285" s="26" t="s">
        <v>1457</v>
      </c>
      <c r="F285" s="18">
        <f>G285+H285+I285</f>
        <v>1332.3999999999999</v>
      </c>
      <c r="G285" s="19"/>
      <c r="H285" s="19">
        <v>1305.8</v>
      </c>
      <c r="I285" s="6">
        <v>26.6</v>
      </c>
      <c r="J285" s="18">
        <f>L285+M285</f>
        <v>1305.75</v>
      </c>
      <c r="K285" s="19"/>
      <c r="L285" s="19">
        <v>1279.1500000000001</v>
      </c>
      <c r="M285" s="6">
        <v>26.6</v>
      </c>
      <c r="N285" s="7">
        <f t="shared" si="129"/>
        <v>97.999849894926456</v>
      </c>
      <c r="O285" s="8"/>
      <c r="P285" s="8">
        <f t="shared" si="152"/>
        <v>97.959105529177521</v>
      </c>
      <c r="Q285" s="8">
        <f t="shared" si="152"/>
        <v>100</v>
      </c>
    </row>
    <row r="286" spans="1:17" s="30" customFormat="1" ht="28.5" customHeight="1">
      <c r="A286" s="268" t="s">
        <v>24</v>
      </c>
      <c r="B286" s="268" t="s">
        <v>322</v>
      </c>
      <c r="C286" s="268" t="s">
        <v>323</v>
      </c>
      <c r="D286" s="126" t="s">
        <v>15</v>
      </c>
      <c r="E286" s="28"/>
      <c r="F286" s="16">
        <f>G286+H286+I286</f>
        <v>3745.9235899999999</v>
      </c>
      <c r="G286" s="15">
        <f>G287+G288</f>
        <v>611.23541999999998</v>
      </c>
      <c r="H286" s="15">
        <f t="shared" ref="H286:I286" si="153">H287+H288</f>
        <v>2083.7145599999999</v>
      </c>
      <c r="I286" s="17">
        <f t="shared" si="153"/>
        <v>1050.97361</v>
      </c>
      <c r="J286" s="16">
        <f>K286+L286+M286</f>
        <v>3745.9234899999997</v>
      </c>
      <c r="K286" s="15">
        <f>K287+K288</f>
        <v>611.23541999999998</v>
      </c>
      <c r="L286" s="15">
        <f t="shared" ref="L286" si="154">L287+L288</f>
        <v>2083.7144899999998</v>
      </c>
      <c r="M286" s="17">
        <f t="shared" ref="M286" si="155">M287+M288</f>
        <v>1050.9735799999999</v>
      </c>
      <c r="N286" s="29">
        <f>J286/F286*100</f>
        <v>99.999997330431384</v>
      </c>
      <c r="O286" s="15">
        <f>K286/G286*100</f>
        <v>100</v>
      </c>
      <c r="P286" s="15">
        <f t="shared" si="152"/>
        <v>99.999996640614725</v>
      </c>
      <c r="Q286" s="15">
        <f t="shared" si="152"/>
        <v>99.999997145503954</v>
      </c>
    </row>
    <row r="287" spans="1:17" s="30" customFormat="1" ht="88.5" customHeight="1">
      <c r="A287" s="269"/>
      <c r="B287" s="269"/>
      <c r="C287" s="269"/>
      <c r="D287" s="103" t="s">
        <v>324</v>
      </c>
      <c r="E287" s="26" t="s">
        <v>325</v>
      </c>
      <c r="F287" s="18">
        <f>G287+H287+I287</f>
        <v>3694.9499799999999</v>
      </c>
      <c r="G287" s="19">
        <f>G290</f>
        <v>611.23541999999998</v>
      </c>
      <c r="H287" s="19">
        <f>H290</f>
        <v>2083.7145599999999</v>
      </c>
      <c r="I287" s="6">
        <f>I290</f>
        <v>1000</v>
      </c>
      <c r="J287" s="18">
        <f>K287+L287+M287</f>
        <v>3694.9498799999997</v>
      </c>
      <c r="K287" s="19">
        <v>611.23541999999998</v>
      </c>
      <c r="L287" s="19">
        <v>2083.7144899999998</v>
      </c>
      <c r="M287" s="6">
        <v>999.99996999999996</v>
      </c>
      <c r="N287" s="27">
        <f>J287/F287*100</f>
        <v>99.999997293603414</v>
      </c>
      <c r="O287" s="19">
        <f>K287/G287*100</f>
        <v>100</v>
      </c>
      <c r="P287" s="19">
        <f t="shared" si="152"/>
        <v>99.999996640614725</v>
      </c>
      <c r="Q287" s="19">
        <f t="shared" si="152"/>
        <v>99.999996999999993</v>
      </c>
    </row>
    <row r="288" spans="1:17" s="30" customFormat="1" ht="88.5" customHeight="1">
      <c r="A288" s="269"/>
      <c r="B288" s="269"/>
      <c r="C288" s="269"/>
      <c r="D288" s="82" t="s">
        <v>326</v>
      </c>
      <c r="E288" s="26" t="s">
        <v>327</v>
      </c>
      <c r="F288" s="18">
        <f>G288+H288+I288</f>
        <v>50.973610000000001</v>
      </c>
      <c r="G288" s="19"/>
      <c r="H288" s="19"/>
      <c r="I288" s="6">
        <f>I295</f>
        <v>50.973610000000001</v>
      </c>
      <c r="J288" s="18">
        <f>K288+L288+M288</f>
        <v>50.973610000000001</v>
      </c>
      <c r="K288" s="19"/>
      <c r="L288" s="19"/>
      <c r="M288" s="6">
        <v>50.973610000000001</v>
      </c>
      <c r="N288" s="7">
        <f t="shared" ref="N288:Q295" si="156">J288/F288*100</f>
        <v>100</v>
      </c>
      <c r="O288" s="8"/>
      <c r="P288" s="8"/>
      <c r="Q288" s="19">
        <f>M288/I288*100</f>
        <v>100</v>
      </c>
    </row>
    <row r="289" spans="1:17" s="30" customFormat="1" ht="33" customHeight="1">
      <c r="A289" s="265" t="s">
        <v>17</v>
      </c>
      <c r="B289" s="265" t="s">
        <v>329</v>
      </c>
      <c r="C289" s="265" t="s">
        <v>330</v>
      </c>
      <c r="D289" s="103" t="s">
        <v>15</v>
      </c>
      <c r="E289" s="26"/>
      <c r="F289" s="18">
        <f>F290</f>
        <v>3694.9499799999999</v>
      </c>
      <c r="G289" s="19">
        <f t="shared" ref="G289:M289" si="157">G290</f>
        <v>611.23541999999998</v>
      </c>
      <c r="H289" s="19">
        <f t="shared" si="157"/>
        <v>2083.7145599999999</v>
      </c>
      <c r="I289" s="6">
        <f t="shared" si="157"/>
        <v>1000</v>
      </c>
      <c r="J289" s="18">
        <f t="shared" si="157"/>
        <v>3694.9498799999997</v>
      </c>
      <c r="K289" s="19">
        <f t="shared" si="157"/>
        <v>611.23541999999998</v>
      </c>
      <c r="L289" s="19">
        <f t="shared" si="157"/>
        <v>2083.7144899999998</v>
      </c>
      <c r="M289" s="6">
        <f t="shared" si="157"/>
        <v>999.99996999999996</v>
      </c>
      <c r="N289" s="7">
        <f t="shared" si="156"/>
        <v>99.999997293603414</v>
      </c>
      <c r="O289" s="8">
        <f t="shared" si="156"/>
        <v>100</v>
      </c>
      <c r="P289" s="8">
        <f t="shared" si="156"/>
        <v>99.999996640614725</v>
      </c>
      <c r="Q289" s="8">
        <f t="shared" si="156"/>
        <v>99.999996999999993</v>
      </c>
    </row>
    <row r="290" spans="1:17" s="30" customFormat="1" ht="72" customHeight="1">
      <c r="A290" s="265"/>
      <c r="B290" s="265"/>
      <c r="C290" s="265"/>
      <c r="D290" s="103" t="s">
        <v>324</v>
      </c>
      <c r="E290" s="26" t="s">
        <v>325</v>
      </c>
      <c r="F290" s="18">
        <f>G290+H290+I290</f>
        <v>3694.9499799999999</v>
      </c>
      <c r="G290" s="19">
        <f>G293</f>
        <v>611.23541999999998</v>
      </c>
      <c r="H290" s="19">
        <f>H293</f>
        <v>2083.7145599999999</v>
      </c>
      <c r="I290" s="6">
        <f>I293</f>
        <v>1000</v>
      </c>
      <c r="J290" s="18">
        <f>K290+L290+M290</f>
        <v>3694.9498799999997</v>
      </c>
      <c r="K290" s="19">
        <v>611.23541999999998</v>
      </c>
      <c r="L290" s="19">
        <v>2083.7144899999998</v>
      </c>
      <c r="M290" s="6">
        <v>999.99996999999996</v>
      </c>
      <c r="N290" s="7">
        <f t="shared" ref="N290" si="158">J290/F290*100</f>
        <v>99.999997293603414</v>
      </c>
      <c r="O290" s="8">
        <f t="shared" ref="O290" si="159">K290/G290*100</f>
        <v>100</v>
      </c>
      <c r="P290" s="8">
        <f t="shared" ref="P290" si="160">L290/H290*100</f>
        <v>99.999996640614725</v>
      </c>
      <c r="Q290" s="8">
        <f t="shared" ref="Q290" si="161">M290/I290*100</f>
        <v>99.999996999999993</v>
      </c>
    </row>
    <row r="291" spans="1:17" s="127" customFormat="1" ht="33" customHeight="1">
      <c r="A291" s="260" t="s">
        <v>18</v>
      </c>
      <c r="B291" s="260" t="s">
        <v>332</v>
      </c>
      <c r="C291" s="260" t="s">
        <v>1458</v>
      </c>
      <c r="D291" s="103" t="s">
        <v>15</v>
      </c>
      <c r="E291" s="26"/>
      <c r="F291" s="18">
        <f>F292</f>
        <v>3694.9499799999999</v>
      </c>
      <c r="G291" s="19">
        <f t="shared" ref="G291:M292" si="162">G292</f>
        <v>611.23541999999998</v>
      </c>
      <c r="H291" s="19">
        <f t="shared" si="162"/>
        <v>2083.7145599999999</v>
      </c>
      <c r="I291" s="6">
        <f t="shared" si="162"/>
        <v>1000</v>
      </c>
      <c r="J291" s="18">
        <f t="shared" si="162"/>
        <v>3694.9498799999997</v>
      </c>
      <c r="K291" s="19">
        <f t="shared" si="162"/>
        <v>611.23541999999998</v>
      </c>
      <c r="L291" s="19">
        <f t="shared" si="162"/>
        <v>2083.7144899999998</v>
      </c>
      <c r="M291" s="6">
        <f t="shared" si="162"/>
        <v>999.99996999999996</v>
      </c>
      <c r="N291" s="27">
        <f t="shared" si="156"/>
        <v>99.999997293603414</v>
      </c>
      <c r="O291" s="19">
        <f t="shared" si="156"/>
        <v>100</v>
      </c>
      <c r="P291" s="19">
        <f t="shared" si="156"/>
        <v>99.999996640614725</v>
      </c>
      <c r="Q291" s="19">
        <f t="shared" si="156"/>
        <v>99.999996999999993</v>
      </c>
    </row>
    <row r="292" spans="1:17" s="127" customFormat="1" ht="76.5" customHeight="1">
      <c r="A292" s="261"/>
      <c r="B292" s="261"/>
      <c r="C292" s="261"/>
      <c r="D292" s="103" t="s">
        <v>324</v>
      </c>
      <c r="E292" s="26"/>
      <c r="F292" s="18">
        <f>F293</f>
        <v>3694.9499799999999</v>
      </c>
      <c r="G292" s="19">
        <f t="shared" si="162"/>
        <v>611.23541999999998</v>
      </c>
      <c r="H292" s="19">
        <f t="shared" si="162"/>
        <v>2083.7145599999999</v>
      </c>
      <c r="I292" s="6">
        <f t="shared" si="162"/>
        <v>1000</v>
      </c>
      <c r="J292" s="18">
        <f t="shared" si="162"/>
        <v>3694.9498799999997</v>
      </c>
      <c r="K292" s="19">
        <f t="shared" si="162"/>
        <v>611.23541999999998</v>
      </c>
      <c r="L292" s="19">
        <f t="shared" si="162"/>
        <v>2083.7144899999998</v>
      </c>
      <c r="M292" s="6">
        <f t="shared" si="162"/>
        <v>999.99996999999996</v>
      </c>
      <c r="N292" s="7">
        <f t="shared" si="156"/>
        <v>99.999997293603414</v>
      </c>
      <c r="O292" s="8">
        <f t="shared" si="156"/>
        <v>100</v>
      </c>
      <c r="P292" s="8">
        <f t="shared" si="156"/>
        <v>99.999996640614725</v>
      </c>
      <c r="Q292" s="8">
        <f t="shared" si="156"/>
        <v>99.999996999999993</v>
      </c>
    </row>
    <row r="293" spans="1:17" s="127" customFormat="1" ht="21.75" customHeight="1">
      <c r="A293" s="262"/>
      <c r="B293" s="262"/>
      <c r="C293" s="262"/>
      <c r="D293" s="128"/>
      <c r="E293" s="26" t="s">
        <v>325</v>
      </c>
      <c r="F293" s="18">
        <f>G293+H293+I293</f>
        <v>3694.9499799999999</v>
      </c>
      <c r="G293" s="19">
        <v>611.23541999999998</v>
      </c>
      <c r="H293" s="19">
        <v>2083.7145599999999</v>
      </c>
      <c r="I293" s="6">
        <v>1000</v>
      </c>
      <c r="J293" s="18">
        <f>K293+L293+M293</f>
        <v>3694.9498799999997</v>
      </c>
      <c r="K293" s="19">
        <v>611.23541999999998</v>
      </c>
      <c r="L293" s="19">
        <v>2083.7144899999998</v>
      </c>
      <c r="M293" s="6">
        <v>999.99996999999996</v>
      </c>
      <c r="N293" s="7">
        <f t="shared" si="156"/>
        <v>99.999997293603414</v>
      </c>
      <c r="O293" s="8">
        <f t="shared" si="156"/>
        <v>100</v>
      </c>
      <c r="P293" s="8">
        <f t="shared" si="156"/>
        <v>99.999996640614725</v>
      </c>
      <c r="Q293" s="8">
        <f t="shared" si="156"/>
        <v>99.999996999999993</v>
      </c>
    </row>
    <row r="294" spans="1:17" s="33" customFormat="1" ht="22.5" customHeight="1">
      <c r="A294" s="291" t="s">
        <v>19</v>
      </c>
      <c r="B294" s="291" t="s">
        <v>333</v>
      </c>
      <c r="C294" s="291" t="s">
        <v>334</v>
      </c>
      <c r="D294" s="129" t="s">
        <v>15</v>
      </c>
      <c r="E294" s="130"/>
      <c r="F294" s="18">
        <f>F295</f>
        <v>50.973610000000001</v>
      </c>
      <c r="G294" s="19">
        <f t="shared" ref="G294" si="163">G295</f>
        <v>0</v>
      </c>
      <c r="H294" s="19">
        <f t="shared" ref="H294" si="164">H295</f>
        <v>0</v>
      </c>
      <c r="I294" s="6">
        <f t="shared" ref="I294" si="165">I295</f>
        <v>50.973610000000001</v>
      </c>
      <c r="J294" s="18">
        <f t="shared" ref="J294" si="166">J295</f>
        <v>50.973610000000001</v>
      </c>
      <c r="K294" s="19">
        <f t="shared" ref="K294" si="167">K295</f>
        <v>0</v>
      </c>
      <c r="L294" s="19">
        <f t="shared" ref="L294" si="168">L295</f>
        <v>0</v>
      </c>
      <c r="M294" s="6">
        <f t="shared" ref="M294" si="169">M295</f>
        <v>50.973610000000001</v>
      </c>
      <c r="N294" s="7">
        <f t="shared" ref="N294" si="170">J294/F294*100</f>
        <v>100</v>
      </c>
      <c r="O294" s="8"/>
      <c r="P294" s="8"/>
      <c r="Q294" s="8">
        <f t="shared" ref="Q294" si="171">M294/I294*100</f>
        <v>100</v>
      </c>
    </row>
    <row r="295" spans="1:17" s="33" customFormat="1" ht="52.5" customHeight="1">
      <c r="A295" s="291"/>
      <c r="B295" s="291"/>
      <c r="C295" s="291"/>
      <c r="D295" s="82" t="s">
        <v>326</v>
      </c>
      <c r="E295" s="130" t="s">
        <v>327</v>
      </c>
      <c r="F295" s="18">
        <f>G295+H295+I295</f>
        <v>50.973610000000001</v>
      </c>
      <c r="G295" s="19"/>
      <c r="H295" s="19"/>
      <c r="I295" s="6">
        <f>I297</f>
        <v>50.973610000000001</v>
      </c>
      <c r="J295" s="18">
        <f>K295+L295+M295</f>
        <v>50.973610000000001</v>
      </c>
      <c r="K295" s="19"/>
      <c r="L295" s="19"/>
      <c r="M295" s="6">
        <v>50.973610000000001</v>
      </c>
      <c r="N295" s="7">
        <f t="shared" si="156"/>
        <v>100</v>
      </c>
      <c r="O295" s="8"/>
      <c r="P295" s="8"/>
      <c r="Q295" s="8">
        <f t="shared" si="156"/>
        <v>100</v>
      </c>
    </row>
    <row r="296" spans="1:17" s="33" customFormat="1" ht="25.5" customHeight="1">
      <c r="A296" s="291" t="s">
        <v>20</v>
      </c>
      <c r="B296" s="291" t="s">
        <v>335</v>
      </c>
      <c r="C296" s="291" t="s">
        <v>336</v>
      </c>
      <c r="D296" s="129" t="s">
        <v>15</v>
      </c>
      <c r="E296" s="130"/>
      <c r="F296" s="18">
        <f>F297</f>
        <v>50.973610000000001</v>
      </c>
      <c r="G296" s="19">
        <f t="shared" ref="G296" si="172">G297</f>
        <v>0</v>
      </c>
      <c r="H296" s="19">
        <f t="shared" ref="H296" si="173">H297</f>
        <v>0</v>
      </c>
      <c r="I296" s="6">
        <f t="shared" ref="I296" si="174">I297</f>
        <v>50.973610000000001</v>
      </c>
      <c r="J296" s="18">
        <f t="shared" ref="J296" si="175">J297</f>
        <v>50.973610000000001</v>
      </c>
      <c r="K296" s="19">
        <f t="shared" ref="K296" si="176">K297</f>
        <v>0</v>
      </c>
      <c r="L296" s="19">
        <f t="shared" ref="L296" si="177">L297</f>
        <v>0</v>
      </c>
      <c r="M296" s="6">
        <f t="shared" ref="M296" si="178">M297</f>
        <v>50.973610000000001</v>
      </c>
      <c r="N296" s="7">
        <f t="shared" ref="N296" si="179">J296/F296*100</f>
        <v>100</v>
      </c>
      <c r="O296" s="8"/>
      <c r="P296" s="8"/>
      <c r="Q296" s="8">
        <f t="shared" ref="Q296" si="180">M296/I296*100</f>
        <v>100</v>
      </c>
    </row>
    <row r="297" spans="1:17" s="33" customFormat="1" ht="51.75" customHeight="1">
      <c r="A297" s="291"/>
      <c r="B297" s="291"/>
      <c r="C297" s="291"/>
      <c r="D297" s="82" t="s">
        <v>326</v>
      </c>
      <c r="E297" s="130" t="s">
        <v>327</v>
      </c>
      <c r="F297" s="18">
        <f>G297+H297+I297</f>
        <v>50.973610000000001</v>
      </c>
      <c r="G297" s="19"/>
      <c r="H297" s="19"/>
      <c r="I297" s="6">
        <v>50.973610000000001</v>
      </c>
      <c r="J297" s="18">
        <f>K297+L297+M297</f>
        <v>50.973610000000001</v>
      </c>
      <c r="K297" s="19"/>
      <c r="L297" s="19"/>
      <c r="M297" s="6">
        <v>50.973610000000001</v>
      </c>
      <c r="N297" s="7">
        <f t="shared" ref="N297:N327" si="181">J297/F297*100</f>
        <v>100</v>
      </c>
      <c r="O297" s="8"/>
      <c r="P297" s="8"/>
      <c r="Q297" s="8">
        <f>M297/I297*100</f>
        <v>100</v>
      </c>
    </row>
    <row r="298" spans="1:17" s="30" customFormat="1" ht="25.5" customHeight="1">
      <c r="A298" s="293" t="s">
        <v>337</v>
      </c>
      <c r="B298" s="293" t="s">
        <v>338</v>
      </c>
      <c r="C298" s="293" t="s">
        <v>339</v>
      </c>
      <c r="D298" s="126" t="s">
        <v>15</v>
      </c>
      <c r="E298" s="28"/>
      <c r="F298" s="16">
        <f>F299</f>
        <v>360</v>
      </c>
      <c r="G298" s="15"/>
      <c r="H298" s="15"/>
      <c r="I298" s="17">
        <f t="shared" ref="I298" si="182">I299</f>
        <v>360</v>
      </c>
      <c r="J298" s="16">
        <f>J299</f>
        <v>346.60719999999998</v>
      </c>
      <c r="K298" s="15">
        <f t="shared" ref="K298:M298" si="183">K299</f>
        <v>0</v>
      </c>
      <c r="L298" s="15">
        <f t="shared" si="183"/>
        <v>0</v>
      </c>
      <c r="M298" s="17">
        <f t="shared" si="183"/>
        <v>346.60719999999998</v>
      </c>
      <c r="N298" s="29">
        <f t="shared" si="181"/>
        <v>96.279777777777781</v>
      </c>
      <c r="O298" s="15"/>
      <c r="P298" s="15"/>
      <c r="Q298" s="15">
        <f t="shared" ref="Q298:Q381" si="184">M298/I298*100</f>
        <v>96.279777777777781</v>
      </c>
    </row>
    <row r="299" spans="1:17" s="30" customFormat="1" ht="51" customHeight="1">
      <c r="A299" s="293"/>
      <c r="B299" s="293"/>
      <c r="C299" s="293"/>
      <c r="D299" s="111" t="s">
        <v>340</v>
      </c>
      <c r="E299" s="26"/>
      <c r="F299" s="18">
        <f t="shared" ref="F299:F300" si="185">G299+H299+I299</f>
        <v>360</v>
      </c>
      <c r="G299" s="19"/>
      <c r="H299" s="19"/>
      <c r="I299" s="6">
        <v>360</v>
      </c>
      <c r="J299" s="18">
        <f t="shared" ref="J299:J300" si="186">K299+L299+M299</f>
        <v>346.60719999999998</v>
      </c>
      <c r="K299" s="19"/>
      <c r="L299" s="19"/>
      <c r="M299" s="6">
        <v>346.60719999999998</v>
      </c>
      <c r="N299" s="7">
        <f t="shared" si="181"/>
        <v>96.279777777777781</v>
      </c>
      <c r="O299" s="8"/>
      <c r="P299" s="8"/>
      <c r="Q299" s="8">
        <f t="shared" si="184"/>
        <v>96.279777777777781</v>
      </c>
    </row>
    <row r="300" spans="1:17" s="30" customFormat="1" ht="33" customHeight="1">
      <c r="A300" s="293"/>
      <c r="B300" s="293"/>
      <c r="C300" s="293"/>
      <c r="D300" s="128"/>
      <c r="E300" s="26" t="s">
        <v>341</v>
      </c>
      <c r="F300" s="18">
        <f t="shared" si="185"/>
        <v>360</v>
      </c>
      <c r="G300" s="19"/>
      <c r="H300" s="19"/>
      <c r="I300" s="6">
        <v>360</v>
      </c>
      <c r="J300" s="18">
        <f t="shared" si="186"/>
        <v>346.60719999999998</v>
      </c>
      <c r="K300" s="19"/>
      <c r="L300" s="19"/>
      <c r="M300" s="6">
        <v>346.60719999999998</v>
      </c>
      <c r="N300" s="7">
        <f t="shared" si="181"/>
        <v>96.279777777777781</v>
      </c>
      <c r="O300" s="8"/>
      <c r="P300" s="8"/>
      <c r="Q300" s="8">
        <f t="shared" si="184"/>
        <v>96.279777777777781</v>
      </c>
    </row>
    <row r="301" spans="1:17" s="131" customFormat="1" ht="25.5" customHeight="1">
      <c r="A301" s="265" t="s">
        <v>342</v>
      </c>
      <c r="B301" s="265" t="s">
        <v>343</v>
      </c>
      <c r="C301" s="265" t="s">
        <v>344</v>
      </c>
      <c r="D301" s="103" t="s">
        <v>15</v>
      </c>
      <c r="E301" s="26"/>
      <c r="F301" s="18">
        <f t="shared" ref="F301:F303" si="187">G301+H301+I301</f>
        <v>360</v>
      </c>
      <c r="G301" s="19"/>
      <c r="H301" s="19"/>
      <c r="I301" s="6">
        <v>360</v>
      </c>
      <c r="J301" s="18">
        <f t="shared" ref="J301:J303" si="188">K301+L301+M301</f>
        <v>346.60719999999998</v>
      </c>
      <c r="K301" s="19"/>
      <c r="L301" s="19"/>
      <c r="M301" s="6">
        <v>346.60719999999998</v>
      </c>
      <c r="N301" s="7">
        <f t="shared" si="181"/>
        <v>96.279777777777781</v>
      </c>
      <c r="O301" s="8"/>
      <c r="P301" s="8"/>
      <c r="Q301" s="8">
        <f t="shared" si="184"/>
        <v>96.279777777777781</v>
      </c>
    </row>
    <row r="302" spans="1:17" s="131" customFormat="1" ht="51" customHeight="1">
      <c r="A302" s="265"/>
      <c r="B302" s="265"/>
      <c r="C302" s="265"/>
      <c r="D302" s="128" t="s">
        <v>340</v>
      </c>
      <c r="E302" s="26"/>
      <c r="F302" s="18">
        <f t="shared" si="187"/>
        <v>360</v>
      </c>
      <c r="G302" s="19"/>
      <c r="H302" s="19"/>
      <c r="I302" s="6">
        <v>360</v>
      </c>
      <c r="J302" s="18">
        <f t="shared" si="188"/>
        <v>346.60719999999998</v>
      </c>
      <c r="K302" s="19"/>
      <c r="L302" s="19"/>
      <c r="M302" s="6">
        <v>346.60719999999998</v>
      </c>
      <c r="N302" s="7">
        <f t="shared" si="181"/>
        <v>96.279777777777781</v>
      </c>
      <c r="O302" s="8"/>
      <c r="P302" s="8"/>
      <c r="Q302" s="8">
        <f t="shared" si="184"/>
        <v>96.279777777777781</v>
      </c>
    </row>
    <row r="303" spans="1:17" s="131" customFormat="1" ht="33" customHeight="1">
      <c r="A303" s="265"/>
      <c r="B303" s="265"/>
      <c r="C303" s="265"/>
      <c r="D303" s="128"/>
      <c r="E303" s="26" t="s">
        <v>341</v>
      </c>
      <c r="F303" s="18">
        <f t="shared" si="187"/>
        <v>360</v>
      </c>
      <c r="G303" s="19"/>
      <c r="H303" s="19"/>
      <c r="I303" s="6">
        <v>360</v>
      </c>
      <c r="J303" s="18">
        <f t="shared" si="188"/>
        <v>346.60719999999998</v>
      </c>
      <c r="K303" s="19"/>
      <c r="L303" s="19"/>
      <c r="M303" s="6">
        <v>346.60719999999998</v>
      </c>
      <c r="N303" s="7">
        <f t="shared" si="181"/>
        <v>96.279777777777781</v>
      </c>
      <c r="O303" s="8"/>
      <c r="P303" s="8"/>
      <c r="Q303" s="8">
        <f t="shared" si="184"/>
        <v>96.279777777777781</v>
      </c>
    </row>
    <row r="304" spans="1:17" s="131" customFormat="1" ht="25.5" customHeight="1">
      <c r="A304" s="265" t="s">
        <v>345</v>
      </c>
      <c r="B304" s="265" t="s">
        <v>346</v>
      </c>
      <c r="C304" s="265" t="s">
        <v>347</v>
      </c>
      <c r="D304" s="103" t="s">
        <v>15</v>
      </c>
      <c r="E304" s="26"/>
      <c r="F304" s="18">
        <f t="shared" ref="F304:F305" si="189">G304+H304+I304</f>
        <v>360</v>
      </c>
      <c r="G304" s="19"/>
      <c r="H304" s="19"/>
      <c r="I304" s="6">
        <v>360</v>
      </c>
      <c r="J304" s="18">
        <f t="shared" ref="J304:J305" si="190">K304+L304+M304</f>
        <v>346.60719999999998</v>
      </c>
      <c r="K304" s="19"/>
      <c r="L304" s="19"/>
      <c r="M304" s="6">
        <v>346.60719999999998</v>
      </c>
      <c r="N304" s="7">
        <f t="shared" si="181"/>
        <v>96.279777777777781</v>
      </c>
      <c r="O304" s="8"/>
      <c r="P304" s="8"/>
      <c r="Q304" s="8">
        <f t="shared" si="184"/>
        <v>96.279777777777781</v>
      </c>
    </row>
    <row r="305" spans="1:62" s="131" customFormat="1" ht="51" customHeight="1">
      <c r="A305" s="265"/>
      <c r="B305" s="265"/>
      <c r="C305" s="265"/>
      <c r="D305" s="128" t="s">
        <v>340</v>
      </c>
      <c r="E305" s="26"/>
      <c r="F305" s="18">
        <f t="shared" si="189"/>
        <v>360</v>
      </c>
      <c r="G305" s="19"/>
      <c r="H305" s="19"/>
      <c r="I305" s="6">
        <v>360</v>
      </c>
      <c r="J305" s="18">
        <f t="shared" si="190"/>
        <v>346.60719999999998</v>
      </c>
      <c r="K305" s="19"/>
      <c r="L305" s="19"/>
      <c r="M305" s="6">
        <v>346.60719999999998</v>
      </c>
      <c r="N305" s="7">
        <f t="shared" si="181"/>
        <v>96.279777777777781</v>
      </c>
      <c r="O305" s="8"/>
      <c r="P305" s="8"/>
      <c r="Q305" s="8">
        <f t="shared" si="184"/>
        <v>96.279777777777781</v>
      </c>
    </row>
    <row r="306" spans="1:62" s="131" customFormat="1" ht="33" customHeight="1">
      <c r="A306" s="265"/>
      <c r="B306" s="265"/>
      <c r="C306" s="265"/>
      <c r="D306" s="128"/>
      <c r="E306" s="26" t="s">
        <v>341</v>
      </c>
      <c r="F306" s="18">
        <f>G306+H306+I306</f>
        <v>360</v>
      </c>
      <c r="G306" s="19"/>
      <c r="H306" s="19"/>
      <c r="I306" s="6">
        <v>360</v>
      </c>
      <c r="J306" s="18">
        <f>K306+L306+M306</f>
        <v>346.60719999999998</v>
      </c>
      <c r="K306" s="19"/>
      <c r="L306" s="19"/>
      <c r="M306" s="6">
        <v>346.60719999999998</v>
      </c>
      <c r="N306" s="7">
        <f t="shared" si="181"/>
        <v>96.279777777777781</v>
      </c>
      <c r="O306" s="8"/>
      <c r="P306" s="8"/>
      <c r="Q306" s="8">
        <f t="shared" si="184"/>
        <v>96.279777777777781</v>
      </c>
    </row>
    <row r="307" spans="1:62" s="131" customFormat="1" ht="45.75" customHeight="1">
      <c r="A307" s="268" t="s">
        <v>14</v>
      </c>
      <c r="B307" s="268" t="s">
        <v>653</v>
      </c>
      <c r="C307" s="268" t="s">
        <v>348</v>
      </c>
      <c r="D307" s="126" t="s">
        <v>15</v>
      </c>
      <c r="E307" s="28"/>
      <c r="F307" s="16">
        <f>F308+F332</f>
        <v>147681.19022000002</v>
      </c>
      <c r="G307" s="15">
        <f t="shared" ref="G307:I307" si="191">G308+G332</f>
        <v>2915.9247800000003</v>
      </c>
      <c r="H307" s="15">
        <f t="shared" si="191"/>
        <v>15238.823859999999</v>
      </c>
      <c r="I307" s="17">
        <f t="shared" si="191"/>
        <v>129526.44158</v>
      </c>
      <c r="J307" s="16">
        <f t="shared" ref="J307" si="192">J308+J332</f>
        <v>142715.82106000002</v>
      </c>
      <c r="K307" s="15">
        <f t="shared" ref="K307" si="193">K308+K332</f>
        <v>2915.9247800000003</v>
      </c>
      <c r="L307" s="15">
        <f t="shared" ref="L307" si="194">L308+L332</f>
        <v>14908.734109999999</v>
      </c>
      <c r="M307" s="17">
        <f t="shared" ref="M307" si="195">M308+M332</f>
        <v>124891.16217000003</v>
      </c>
      <c r="N307" s="29">
        <f t="shared" si="181"/>
        <v>96.637778208177281</v>
      </c>
      <c r="O307" s="15">
        <f>K307/G307*100</f>
        <v>100</v>
      </c>
      <c r="P307" s="15">
        <f>L307/H307*100</f>
        <v>97.833889589954225</v>
      </c>
      <c r="Q307" s="15">
        <f t="shared" si="184"/>
        <v>96.421364353519223</v>
      </c>
      <c r="R307" s="132"/>
      <c r="S307" s="132"/>
      <c r="T307" s="132"/>
      <c r="U307" s="132"/>
      <c r="V307" s="132"/>
      <c r="W307" s="132"/>
      <c r="X307" s="132"/>
      <c r="Y307" s="132"/>
      <c r="Z307" s="132"/>
      <c r="AA307" s="132"/>
      <c r="AB307" s="132"/>
      <c r="AC307" s="132"/>
      <c r="AD307" s="132"/>
      <c r="AE307" s="132"/>
      <c r="AF307" s="132"/>
      <c r="AG307" s="132"/>
      <c r="AH307" s="132"/>
      <c r="AI307" s="132"/>
      <c r="AJ307" s="132"/>
      <c r="AK307" s="132"/>
      <c r="AL307" s="132"/>
      <c r="AM307" s="132"/>
      <c r="AN307" s="132"/>
      <c r="AO307" s="132"/>
      <c r="AP307" s="132"/>
      <c r="AQ307" s="132"/>
      <c r="AR307" s="132"/>
      <c r="AS307" s="132"/>
      <c r="AT307" s="132"/>
      <c r="AU307" s="132"/>
      <c r="AV307" s="132"/>
      <c r="AW307" s="132"/>
      <c r="AX307" s="132"/>
      <c r="AY307" s="132"/>
      <c r="AZ307" s="132"/>
      <c r="BA307" s="132"/>
      <c r="BB307" s="132"/>
      <c r="BC307" s="132"/>
      <c r="BD307" s="132"/>
      <c r="BE307" s="132"/>
      <c r="BF307" s="132"/>
      <c r="BG307" s="132"/>
      <c r="BH307" s="132"/>
      <c r="BI307" s="132"/>
      <c r="BJ307" s="132"/>
    </row>
    <row r="308" spans="1:62" s="30" customFormat="1" ht="50.25" customHeight="1">
      <c r="A308" s="269"/>
      <c r="B308" s="269"/>
      <c r="C308" s="269"/>
      <c r="D308" s="103" t="s">
        <v>349</v>
      </c>
      <c r="E308" s="26"/>
      <c r="F308" s="18">
        <f t="shared" ref="F308:M308" si="196">SUM(F309:F331)</f>
        <v>142487.82095000002</v>
      </c>
      <c r="G308" s="19">
        <f t="shared" si="196"/>
        <v>374.92806000000002</v>
      </c>
      <c r="H308" s="19">
        <f t="shared" si="196"/>
        <v>12638.633469999999</v>
      </c>
      <c r="I308" s="6">
        <f t="shared" si="196"/>
        <v>129474.25942</v>
      </c>
      <c r="J308" s="10">
        <f t="shared" si="196"/>
        <v>137583.98947000003</v>
      </c>
      <c r="K308" s="8">
        <f t="shared" si="196"/>
        <v>374.92806000000002</v>
      </c>
      <c r="L308" s="8">
        <f t="shared" si="196"/>
        <v>12370.081399999999</v>
      </c>
      <c r="M308" s="11">
        <f t="shared" si="196"/>
        <v>124838.98001000003</v>
      </c>
      <c r="N308" s="27">
        <f t="shared" si="181"/>
        <v>96.558420609351032</v>
      </c>
      <c r="O308" s="19">
        <f>K308/G308*100</f>
        <v>100</v>
      </c>
      <c r="P308" s="19">
        <f>L308/H308*100</f>
        <v>97.875149472152543</v>
      </c>
      <c r="Q308" s="19">
        <f t="shared" si="184"/>
        <v>96.41992205187006</v>
      </c>
    </row>
    <row r="309" spans="1:62" s="127" customFormat="1" ht="12">
      <c r="A309" s="269"/>
      <c r="B309" s="269"/>
      <c r="C309" s="269"/>
      <c r="D309" s="32"/>
      <c r="E309" s="26" t="s">
        <v>350</v>
      </c>
      <c r="F309" s="18">
        <v>17489.5</v>
      </c>
      <c r="G309" s="19"/>
      <c r="H309" s="19"/>
      <c r="I309" s="6">
        <v>17489.5</v>
      </c>
      <c r="J309" s="18">
        <v>17106.863270000002</v>
      </c>
      <c r="K309" s="19"/>
      <c r="L309" s="19"/>
      <c r="M309" s="6">
        <v>17106.863270000002</v>
      </c>
      <c r="N309" s="27">
        <f t="shared" si="181"/>
        <v>97.81219171502903</v>
      </c>
      <c r="O309" s="19"/>
      <c r="P309" s="19"/>
      <c r="Q309" s="19">
        <f t="shared" ref="Q309:Q311" si="197">M309/I309*100</f>
        <v>97.81219171502903</v>
      </c>
    </row>
    <row r="310" spans="1:62" s="127" customFormat="1" ht="12">
      <c r="A310" s="269"/>
      <c r="B310" s="269"/>
      <c r="C310" s="269"/>
      <c r="D310" s="32"/>
      <c r="E310" s="26" t="s">
        <v>351</v>
      </c>
      <c r="F310" s="18">
        <v>1695.4</v>
      </c>
      <c r="G310" s="19"/>
      <c r="H310" s="19"/>
      <c r="I310" s="6">
        <v>1695.4</v>
      </c>
      <c r="J310" s="18">
        <v>1640.5944199999999</v>
      </c>
      <c r="K310" s="19"/>
      <c r="L310" s="19"/>
      <c r="M310" s="6">
        <v>1640.5944199999999</v>
      </c>
      <c r="N310" s="27">
        <f t="shared" si="181"/>
        <v>96.767395304942767</v>
      </c>
      <c r="O310" s="19"/>
      <c r="P310" s="19"/>
      <c r="Q310" s="19">
        <f t="shared" si="197"/>
        <v>96.767395304942767</v>
      </c>
    </row>
    <row r="311" spans="1:62" s="127" customFormat="1" ht="12">
      <c r="A311" s="269"/>
      <c r="B311" s="269"/>
      <c r="C311" s="269"/>
      <c r="D311" s="32"/>
      <c r="E311" s="26" t="s">
        <v>352</v>
      </c>
      <c r="F311" s="18">
        <v>34.4</v>
      </c>
      <c r="G311" s="19"/>
      <c r="H311" s="19"/>
      <c r="I311" s="6">
        <v>34.4</v>
      </c>
      <c r="J311" s="18">
        <v>13.889099999999999</v>
      </c>
      <c r="K311" s="19"/>
      <c r="L311" s="19"/>
      <c r="M311" s="6">
        <v>13.889099999999999</v>
      </c>
      <c r="N311" s="27">
        <f t="shared" si="181"/>
        <v>40.375290697674416</v>
      </c>
      <c r="O311" s="19"/>
      <c r="P311" s="19"/>
      <c r="Q311" s="19">
        <f t="shared" si="197"/>
        <v>40.375290697674416</v>
      </c>
    </row>
    <row r="312" spans="1:62" s="127" customFormat="1" ht="12">
      <c r="A312" s="269"/>
      <c r="B312" s="269"/>
      <c r="C312" s="269"/>
      <c r="D312" s="32"/>
      <c r="E312" s="26" t="s">
        <v>353</v>
      </c>
      <c r="F312" s="18">
        <v>50</v>
      </c>
      <c r="G312" s="19"/>
      <c r="H312" s="19">
        <v>50</v>
      </c>
      <c r="I312" s="6"/>
      <c r="J312" s="18">
        <v>50</v>
      </c>
      <c r="K312" s="19"/>
      <c r="L312" s="19">
        <v>50</v>
      </c>
      <c r="M312" s="6"/>
      <c r="N312" s="27">
        <f t="shared" si="181"/>
        <v>100</v>
      </c>
      <c r="O312" s="19"/>
      <c r="P312" s="19">
        <f t="shared" ref="P312:P316" si="198">L312/H312*100</f>
        <v>100</v>
      </c>
      <c r="Q312" s="19"/>
    </row>
    <row r="313" spans="1:62" s="127" customFormat="1" ht="12">
      <c r="A313" s="269"/>
      <c r="B313" s="269"/>
      <c r="C313" s="269"/>
      <c r="D313" s="32"/>
      <c r="E313" s="26" t="s">
        <v>354</v>
      </c>
      <c r="F313" s="18">
        <v>1063.5999999999999</v>
      </c>
      <c r="G313" s="19"/>
      <c r="H313" s="19">
        <v>1063.5999999999999</v>
      </c>
      <c r="I313" s="6"/>
      <c r="J313" s="18">
        <v>1063.5999999999999</v>
      </c>
      <c r="K313" s="19"/>
      <c r="L313" s="19">
        <v>1063.5999999999999</v>
      </c>
      <c r="M313" s="6"/>
      <c r="N313" s="27">
        <f t="shared" si="181"/>
        <v>100</v>
      </c>
      <c r="O313" s="19"/>
      <c r="P313" s="19">
        <f t="shared" si="198"/>
        <v>100</v>
      </c>
      <c r="Q313" s="19"/>
    </row>
    <row r="314" spans="1:62" s="127" customFormat="1" ht="12">
      <c r="A314" s="269"/>
      <c r="B314" s="269"/>
      <c r="C314" s="269"/>
      <c r="D314" s="32"/>
      <c r="E314" s="26" t="s">
        <v>355</v>
      </c>
      <c r="F314" s="18">
        <v>84</v>
      </c>
      <c r="G314" s="19"/>
      <c r="H314" s="19">
        <v>84</v>
      </c>
      <c r="I314" s="6"/>
      <c r="J314" s="18">
        <v>84</v>
      </c>
      <c r="K314" s="19"/>
      <c r="L314" s="19">
        <v>84</v>
      </c>
      <c r="M314" s="6"/>
      <c r="N314" s="27">
        <f t="shared" si="181"/>
        <v>100</v>
      </c>
      <c r="O314" s="19"/>
      <c r="P314" s="19">
        <f t="shared" si="198"/>
        <v>100</v>
      </c>
      <c r="Q314" s="19"/>
    </row>
    <row r="315" spans="1:62" s="127" customFormat="1" ht="12">
      <c r="A315" s="269"/>
      <c r="B315" s="269"/>
      <c r="C315" s="269"/>
      <c r="D315" s="32"/>
      <c r="E315" s="26" t="s">
        <v>1550</v>
      </c>
      <c r="F315" s="18">
        <f>SUM(G315:I315)</f>
        <v>10923.424999999999</v>
      </c>
      <c r="G315" s="19"/>
      <c r="H315" s="19">
        <v>9700</v>
      </c>
      <c r="I315" s="6">
        <v>1223.425</v>
      </c>
      <c r="J315" s="18">
        <f>K315+L315+M315</f>
        <v>10677.301739999999</v>
      </c>
      <c r="K315" s="19"/>
      <c r="L315" s="19">
        <v>9481.4439299999995</v>
      </c>
      <c r="M315" s="6">
        <v>1195.85781</v>
      </c>
      <c r="N315" s="27">
        <f t="shared" si="181"/>
        <v>97.74683068726155</v>
      </c>
      <c r="O315" s="19"/>
      <c r="P315" s="19">
        <f t="shared" si="198"/>
        <v>97.746844639175251</v>
      </c>
      <c r="Q315" s="19">
        <f t="shared" ref="Q315:Q321" si="199">M315/I315*100</f>
        <v>97.746720068659712</v>
      </c>
    </row>
    <row r="316" spans="1:62" s="127" customFormat="1" ht="12">
      <c r="A316" s="269"/>
      <c r="B316" s="269"/>
      <c r="C316" s="269"/>
      <c r="D316" s="32"/>
      <c r="E316" s="26" t="s">
        <v>356</v>
      </c>
      <c r="F316" s="18">
        <f>SUM(G316:I316)</f>
        <v>443.66395</v>
      </c>
      <c r="G316" s="19">
        <v>374.92806000000002</v>
      </c>
      <c r="H316" s="19">
        <v>61.037469999999999</v>
      </c>
      <c r="I316" s="6">
        <v>7.6984199999999996</v>
      </c>
      <c r="J316" s="18">
        <f>SUM(K316:M316)</f>
        <v>443.66395</v>
      </c>
      <c r="K316" s="19">
        <v>374.92806000000002</v>
      </c>
      <c r="L316" s="19">
        <v>61.037469999999999</v>
      </c>
      <c r="M316" s="6">
        <v>7.6984199999999996</v>
      </c>
      <c r="N316" s="27">
        <f t="shared" si="181"/>
        <v>100</v>
      </c>
      <c r="O316" s="19">
        <f t="shared" ref="O316" si="200">K316/G316*100</f>
        <v>100</v>
      </c>
      <c r="P316" s="19">
        <f t="shared" si="198"/>
        <v>100</v>
      </c>
      <c r="Q316" s="19">
        <f t="shared" si="199"/>
        <v>100</v>
      </c>
    </row>
    <row r="317" spans="1:62" s="127" customFormat="1" ht="12">
      <c r="A317" s="269"/>
      <c r="B317" s="269"/>
      <c r="C317" s="269"/>
      <c r="D317" s="32"/>
      <c r="E317" s="26" t="s">
        <v>356</v>
      </c>
      <c r="F317" s="18">
        <v>23873.728999999999</v>
      </c>
      <c r="G317" s="19"/>
      <c r="H317" s="19"/>
      <c r="I317" s="6">
        <v>23873.728999999999</v>
      </c>
      <c r="J317" s="18">
        <v>23404.045399999999</v>
      </c>
      <c r="K317" s="19"/>
      <c r="L317" s="19"/>
      <c r="M317" s="6">
        <v>23404.045399999999</v>
      </c>
      <c r="N317" s="27">
        <f t="shared" si="181"/>
        <v>98.032634114260077</v>
      </c>
      <c r="O317" s="19"/>
      <c r="P317" s="19"/>
      <c r="Q317" s="19">
        <f t="shared" si="199"/>
        <v>98.032634114260077</v>
      </c>
    </row>
    <row r="318" spans="1:62" s="127" customFormat="1" ht="12">
      <c r="A318" s="269"/>
      <c r="B318" s="269"/>
      <c r="C318" s="269"/>
      <c r="D318" s="32"/>
      <c r="E318" s="26" t="s">
        <v>357</v>
      </c>
      <c r="F318" s="18">
        <v>1681.748</v>
      </c>
      <c r="G318" s="19"/>
      <c r="H318" s="19"/>
      <c r="I318" s="6">
        <v>1681.748</v>
      </c>
      <c r="J318" s="18">
        <v>1642.49278</v>
      </c>
      <c r="K318" s="19"/>
      <c r="L318" s="19"/>
      <c r="M318" s="6">
        <v>1642.49278</v>
      </c>
      <c r="N318" s="27">
        <f t="shared" si="181"/>
        <v>97.6658084326546</v>
      </c>
      <c r="O318" s="19"/>
      <c r="P318" s="19"/>
      <c r="Q318" s="19">
        <f t="shared" si="199"/>
        <v>97.6658084326546</v>
      </c>
    </row>
    <row r="319" spans="1:62" s="127" customFormat="1" ht="12">
      <c r="A319" s="269"/>
      <c r="B319" s="269"/>
      <c r="C319" s="269"/>
      <c r="D319" s="32"/>
      <c r="E319" s="26" t="s">
        <v>358</v>
      </c>
      <c r="F319" s="18">
        <v>59.6</v>
      </c>
      <c r="G319" s="19"/>
      <c r="H319" s="19"/>
      <c r="I319" s="6">
        <v>59.6</v>
      </c>
      <c r="J319" s="18">
        <v>59.441240000000001</v>
      </c>
      <c r="K319" s="19"/>
      <c r="L319" s="19"/>
      <c r="M319" s="6">
        <v>59.441240000000001</v>
      </c>
      <c r="N319" s="27">
        <f t="shared" si="181"/>
        <v>99.73362416107382</v>
      </c>
      <c r="O319" s="19"/>
      <c r="P319" s="19"/>
      <c r="Q319" s="19">
        <f t="shared" si="199"/>
        <v>99.73362416107382</v>
      </c>
    </row>
    <row r="320" spans="1:62" s="127" customFormat="1" ht="12">
      <c r="A320" s="269"/>
      <c r="B320" s="269"/>
      <c r="C320" s="269"/>
      <c r="D320" s="32"/>
      <c r="E320" s="26" t="s">
        <v>360</v>
      </c>
      <c r="F320" s="18">
        <v>19.5</v>
      </c>
      <c r="G320" s="19"/>
      <c r="H320" s="19"/>
      <c r="I320" s="6">
        <v>19.5</v>
      </c>
      <c r="J320" s="18">
        <v>17.488</v>
      </c>
      <c r="K320" s="19"/>
      <c r="L320" s="19"/>
      <c r="M320" s="6">
        <v>17.488</v>
      </c>
      <c r="N320" s="27">
        <f t="shared" si="181"/>
        <v>89.682051282051276</v>
      </c>
      <c r="O320" s="19"/>
      <c r="P320" s="19"/>
      <c r="Q320" s="19">
        <f t="shared" si="199"/>
        <v>89.682051282051276</v>
      </c>
    </row>
    <row r="321" spans="1:17" s="127" customFormat="1" ht="12">
      <c r="A321" s="269"/>
      <c r="B321" s="269"/>
      <c r="C321" s="269"/>
      <c r="D321" s="32"/>
      <c r="E321" s="26" t="s">
        <v>359</v>
      </c>
      <c r="F321" s="18">
        <v>1482.8</v>
      </c>
      <c r="G321" s="19"/>
      <c r="H321" s="19"/>
      <c r="I321" s="6">
        <v>1482.8</v>
      </c>
      <c r="J321" s="18">
        <v>1454.68869</v>
      </c>
      <c r="K321" s="19"/>
      <c r="L321" s="19"/>
      <c r="M321" s="6">
        <v>1454.68869</v>
      </c>
      <c r="N321" s="27">
        <f t="shared" si="181"/>
        <v>98.104173860264368</v>
      </c>
      <c r="O321" s="19"/>
      <c r="P321" s="19"/>
      <c r="Q321" s="19">
        <f t="shared" si="199"/>
        <v>98.104173860264368</v>
      </c>
    </row>
    <row r="322" spans="1:17" s="30" customFormat="1" ht="12">
      <c r="A322" s="269"/>
      <c r="B322" s="269"/>
      <c r="C322" s="269"/>
      <c r="D322" s="128"/>
      <c r="E322" s="9" t="s">
        <v>1560</v>
      </c>
      <c r="F322" s="18">
        <v>1434</v>
      </c>
      <c r="G322" s="19"/>
      <c r="H322" s="19"/>
      <c r="I322" s="6">
        <v>1434</v>
      </c>
      <c r="J322" s="18">
        <v>1137.4000000000001</v>
      </c>
      <c r="K322" s="19"/>
      <c r="L322" s="19"/>
      <c r="M322" s="6">
        <v>1137.4000000000001</v>
      </c>
      <c r="N322" s="27">
        <f t="shared" si="181"/>
        <v>79.316596931659703</v>
      </c>
      <c r="O322" s="19"/>
      <c r="P322" s="19"/>
      <c r="Q322" s="19">
        <f>M322/I322*100</f>
        <v>79.316596931659703</v>
      </c>
    </row>
    <row r="323" spans="1:17" s="127" customFormat="1" ht="12">
      <c r="A323" s="269"/>
      <c r="B323" s="269"/>
      <c r="C323" s="269"/>
      <c r="D323" s="32"/>
      <c r="E323" s="26" t="s">
        <v>361</v>
      </c>
      <c r="F323" s="18">
        <v>20570</v>
      </c>
      <c r="G323" s="19"/>
      <c r="H323" s="19"/>
      <c r="I323" s="6">
        <v>20570</v>
      </c>
      <c r="J323" s="18">
        <v>20183.347379999999</v>
      </c>
      <c r="K323" s="19"/>
      <c r="L323" s="19"/>
      <c r="M323" s="6">
        <v>20183.347379999999</v>
      </c>
      <c r="N323" s="27">
        <f t="shared" si="181"/>
        <v>98.120308118619349</v>
      </c>
      <c r="O323" s="19"/>
      <c r="P323" s="19"/>
      <c r="Q323" s="19">
        <f t="shared" ref="Q323:Q327" si="201">M323/I323*100</f>
        <v>98.120308118619349</v>
      </c>
    </row>
    <row r="324" spans="1:17" s="127" customFormat="1" ht="12">
      <c r="A324" s="269"/>
      <c r="B324" s="269"/>
      <c r="C324" s="269"/>
      <c r="D324" s="32"/>
      <c r="E324" s="26" t="s">
        <v>362</v>
      </c>
      <c r="F324" s="18">
        <v>308.8</v>
      </c>
      <c r="G324" s="19"/>
      <c r="H324" s="19"/>
      <c r="I324" s="6">
        <v>308.8</v>
      </c>
      <c r="J324" s="18">
        <v>273.49417</v>
      </c>
      <c r="K324" s="19"/>
      <c r="L324" s="19"/>
      <c r="M324" s="6">
        <v>273.49417</v>
      </c>
      <c r="N324" s="27">
        <f t="shared" si="181"/>
        <v>88.566764896373058</v>
      </c>
      <c r="O324" s="19"/>
      <c r="P324" s="19"/>
      <c r="Q324" s="19">
        <f t="shared" si="201"/>
        <v>88.566764896373058</v>
      </c>
    </row>
    <row r="325" spans="1:17" s="127" customFormat="1" ht="12">
      <c r="A325" s="269"/>
      <c r="B325" s="269"/>
      <c r="C325" s="269"/>
      <c r="D325" s="32"/>
      <c r="E325" s="26" t="s">
        <v>363</v>
      </c>
      <c r="F325" s="18">
        <v>44186.55</v>
      </c>
      <c r="G325" s="19"/>
      <c r="H325" s="19"/>
      <c r="I325" s="6">
        <v>44186.55</v>
      </c>
      <c r="J325" s="18">
        <v>41588.112130000001</v>
      </c>
      <c r="K325" s="19"/>
      <c r="L325" s="19"/>
      <c r="M325" s="6">
        <v>41588.112130000001</v>
      </c>
      <c r="N325" s="27">
        <f t="shared" si="181"/>
        <v>94.119391828508896</v>
      </c>
      <c r="O325" s="27"/>
      <c r="P325" s="27"/>
      <c r="Q325" s="27">
        <f t="shared" si="201"/>
        <v>94.119391828508896</v>
      </c>
    </row>
    <row r="326" spans="1:17" s="127" customFormat="1" ht="12">
      <c r="A326" s="269"/>
      <c r="B326" s="269"/>
      <c r="C326" s="269"/>
      <c r="D326" s="32"/>
      <c r="E326" s="26" t="s">
        <v>364</v>
      </c>
      <c r="F326" s="18">
        <v>8936.5560000000005</v>
      </c>
      <c r="G326" s="19"/>
      <c r="H326" s="19"/>
      <c r="I326" s="6">
        <v>8936.5560000000005</v>
      </c>
      <c r="J326" s="18">
        <v>8698.8599300000005</v>
      </c>
      <c r="K326" s="19"/>
      <c r="L326" s="19"/>
      <c r="M326" s="6">
        <v>8698.8599300000005</v>
      </c>
      <c r="N326" s="27">
        <f t="shared" si="181"/>
        <v>97.340182616211436</v>
      </c>
      <c r="O326" s="27"/>
      <c r="P326" s="27"/>
      <c r="Q326" s="27">
        <f t="shared" si="201"/>
        <v>97.340182616211436</v>
      </c>
    </row>
    <row r="327" spans="1:17" s="127" customFormat="1" ht="12">
      <c r="A327" s="269"/>
      <c r="B327" s="269"/>
      <c r="C327" s="269"/>
      <c r="D327" s="32"/>
      <c r="E327" s="26" t="s">
        <v>365</v>
      </c>
      <c r="F327" s="18">
        <v>5838.0529999999999</v>
      </c>
      <c r="G327" s="19"/>
      <c r="H327" s="19"/>
      <c r="I327" s="6">
        <v>5838.0529999999999</v>
      </c>
      <c r="J327" s="18">
        <v>5828.2169999999996</v>
      </c>
      <c r="K327" s="19"/>
      <c r="L327" s="19"/>
      <c r="M327" s="6">
        <v>5828.2169999999996</v>
      </c>
      <c r="N327" s="27">
        <f t="shared" si="181"/>
        <v>99.831519172573451</v>
      </c>
      <c r="O327" s="27"/>
      <c r="P327" s="27"/>
      <c r="Q327" s="27">
        <f t="shared" si="201"/>
        <v>99.831519172573451</v>
      </c>
    </row>
    <row r="328" spans="1:17" s="127" customFormat="1" ht="12">
      <c r="A328" s="269"/>
      <c r="B328" s="269"/>
      <c r="C328" s="269"/>
      <c r="D328" s="32"/>
      <c r="E328" s="26" t="s">
        <v>1563</v>
      </c>
      <c r="F328" s="18">
        <v>1587.9</v>
      </c>
      <c r="G328" s="19"/>
      <c r="H328" s="19">
        <v>1587.9</v>
      </c>
      <c r="I328" s="6"/>
      <c r="J328" s="18">
        <v>1587.9</v>
      </c>
      <c r="K328" s="19"/>
      <c r="L328" s="19">
        <v>1587.9</v>
      </c>
      <c r="M328" s="6"/>
      <c r="N328" s="27">
        <f>L328/F328*100</f>
        <v>100</v>
      </c>
      <c r="O328" s="27"/>
      <c r="P328" s="27">
        <f t="shared" ref="P328:P329" si="202">N328/H328*100</f>
        <v>6.2976257950752572</v>
      </c>
      <c r="Q328" s="27"/>
    </row>
    <row r="329" spans="1:17" s="127" customFormat="1" ht="12">
      <c r="A329" s="269"/>
      <c r="B329" s="269"/>
      <c r="C329" s="269"/>
      <c r="D329" s="32"/>
      <c r="E329" s="26" t="s">
        <v>1564</v>
      </c>
      <c r="F329" s="18">
        <v>92.096000000000004</v>
      </c>
      <c r="G329" s="19"/>
      <c r="H329" s="19">
        <v>92.096000000000004</v>
      </c>
      <c r="I329" s="6"/>
      <c r="J329" s="18">
        <v>42.1</v>
      </c>
      <c r="K329" s="19"/>
      <c r="L329" s="19">
        <v>42.1</v>
      </c>
      <c r="M329" s="6"/>
      <c r="N329" s="27">
        <f>L329/F329*100</f>
        <v>45.713168867268941</v>
      </c>
      <c r="O329" s="27"/>
      <c r="P329" s="27">
        <f t="shared" si="202"/>
        <v>49.636432491388263</v>
      </c>
      <c r="Q329" s="27"/>
    </row>
    <row r="330" spans="1:17" s="127" customFormat="1" ht="12">
      <c r="A330" s="269"/>
      <c r="B330" s="269"/>
      <c r="C330" s="269"/>
      <c r="D330" s="32"/>
      <c r="E330" s="26" t="s">
        <v>366</v>
      </c>
      <c r="F330" s="18">
        <v>562.5</v>
      </c>
      <c r="G330" s="19"/>
      <c r="H330" s="19"/>
      <c r="I330" s="6">
        <v>562.5</v>
      </c>
      <c r="J330" s="18">
        <v>521.55447000000004</v>
      </c>
      <c r="K330" s="19"/>
      <c r="L330" s="19"/>
      <c r="M330" s="6">
        <v>521.55447000000004</v>
      </c>
      <c r="N330" s="27">
        <f t="shared" ref="N330:N331" si="203">J330/F330*100</f>
        <v>92.720794666666677</v>
      </c>
      <c r="O330" s="27"/>
      <c r="P330" s="27"/>
      <c r="Q330" s="27">
        <f t="shared" ref="Q330:Q331" si="204">M330/I330*100</f>
        <v>92.720794666666677</v>
      </c>
    </row>
    <row r="331" spans="1:17" s="127" customFormat="1" ht="12">
      <c r="A331" s="269"/>
      <c r="B331" s="269"/>
      <c r="C331" s="269"/>
      <c r="D331" s="32"/>
      <c r="E331" s="26" t="s">
        <v>367</v>
      </c>
      <c r="F331" s="18">
        <v>70</v>
      </c>
      <c r="G331" s="19"/>
      <c r="H331" s="19"/>
      <c r="I331" s="6">
        <v>70</v>
      </c>
      <c r="J331" s="18">
        <v>64.9358</v>
      </c>
      <c r="K331" s="19"/>
      <c r="L331" s="19"/>
      <c r="M331" s="6">
        <v>64.9358</v>
      </c>
      <c r="N331" s="27">
        <f t="shared" si="203"/>
        <v>92.765428571428572</v>
      </c>
      <c r="O331" s="27"/>
      <c r="P331" s="27"/>
      <c r="Q331" s="27">
        <f t="shared" si="204"/>
        <v>92.765428571428572</v>
      </c>
    </row>
    <row r="332" spans="1:17" s="131" customFormat="1" ht="39.75" customHeight="1">
      <c r="A332" s="269"/>
      <c r="B332" s="269"/>
      <c r="C332" s="269"/>
      <c r="D332" s="103" t="s">
        <v>368</v>
      </c>
      <c r="E332" s="26"/>
      <c r="F332" s="18">
        <f>G332+H332+I332</f>
        <v>5193.3692700000001</v>
      </c>
      <c r="G332" s="19">
        <f>G333+G334</f>
        <v>2540.9967200000001</v>
      </c>
      <c r="H332" s="19">
        <f t="shared" ref="H332:M332" si="205">H333+H334</f>
        <v>2600.1903899999998</v>
      </c>
      <c r="I332" s="6">
        <f t="shared" si="205"/>
        <v>52.182160000000003</v>
      </c>
      <c r="J332" s="18">
        <f t="shared" si="205"/>
        <v>5131.8315899999998</v>
      </c>
      <c r="K332" s="19">
        <f t="shared" si="205"/>
        <v>2540.9967200000001</v>
      </c>
      <c r="L332" s="19">
        <f t="shared" si="205"/>
        <v>2538.6527099999998</v>
      </c>
      <c r="M332" s="6">
        <f t="shared" si="205"/>
        <v>52.182160000000003</v>
      </c>
      <c r="N332" s="27">
        <f t="shared" ref="N332:N354" si="206">J332/F332*100</f>
        <v>98.815072127540034</v>
      </c>
      <c r="O332" s="19">
        <f>K332/G332*100</f>
        <v>100</v>
      </c>
      <c r="P332" s="19">
        <f t="shared" ref="P332:Q333" si="207">L332/H332*100</f>
        <v>97.633339457115682</v>
      </c>
      <c r="Q332" s="19">
        <f t="shared" si="207"/>
        <v>100</v>
      </c>
    </row>
    <row r="333" spans="1:17" s="127" customFormat="1" ht="12">
      <c r="A333" s="269"/>
      <c r="B333" s="269"/>
      <c r="C333" s="269"/>
      <c r="D333" s="32"/>
      <c r="E333" s="26" t="s">
        <v>1553</v>
      </c>
      <c r="F333" s="18">
        <f>G333+H333+I333</f>
        <v>3006.9121599999999</v>
      </c>
      <c r="G333" s="19">
        <v>2540.9967200000001</v>
      </c>
      <c r="H333" s="19">
        <v>413.73327999999998</v>
      </c>
      <c r="I333" s="6">
        <v>52.182160000000003</v>
      </c>
      <c r="J333" s="18">
        <f>K333+L333+M333</f>
        <v>3006.9121599999999</v>
      </c>
      <c r="K333" s="19">
        <v>2540.9967200000001</v>
      </c>
      <c r="L333" s="19">
        <v>413.73327999999998</v>
      </c>
      <c r="M333" s="6">
        <v>52.182160000000003</v>
      </c>
      <c r="N333" s="27">
        <f t="shared" si="206"/>
        <v>100</v>
      </c>
      <c r="O333" s="19">
        <f t="shared" ref="O333" si="208">K333/G333*100</f>
        <v>100</v>
      </c>
      <c r="P333" s="19">
        <f t="shared" si="207"/>
        <v>100</v>
      </c>
      <c r="Q333" s="19">
        <f t="shared" si="207"/>
        <v>100</v>
      </c>
    </row>
    <row r="334" spans="1:17" s="127" customFormat="1" ht="12">
      <c r="A334" s="269"/>
      <c r="B334" s="269"/>
      <c r="C334" s="269"/>
      <c r="D334" s="32"/>
      <c r="E334" s="9" t="s">
        <v>1557</v>
      </c>
      <c r="F334" s="18">
        <f>G334+H334+I334</f>
        <v>2186.4571099999998</v>
      </c>
      <c r="G334" s="19"/>
      <c r="H334" s="19">
        <v>2186.4571099999998</v>
      </c>
      <c r="I334" s="6"/>
      <c r="J334" s="18">
        <f>K334+L334+M334</f>
        <v>2124.9194299999999</v>
      </c>
      <c r="K334" s="19"/>
      <c r="L334" s="19">
        <v>2124.9194299999999</v>
      </c>
      <c r="M334" s="6"/>
      <c r="N334" s="27">
        <f t="shared" si="206"/>
        <v>97.185507105602454</v>
      </c>
      <c r="O334" s="19"/>
      <c r="P334" s="19">
        <f>L334/H334*100</f>
        <v>97.185507105602454</v>
      </c>
      <c r="Q334" s="19"/>
    </row>
    <row r="335" spans="1:17" s="131" customFormat="1" ht="34.5" customHeight="1">
      <c r="A335" s="265" t="s">
        <v>1665</v>
      </c>
      <c r="B335" s="265" t="s">
        <v>369</v>
      </c>
      <c r="C335" s="265" t="s">
        <v>1549</v>
      </c>
      <c r="D335" s="103" t="s">
        <v>15</v>
      </c>
      <c r="E335" s="26"/>
      <c r="F335" s="18">
        <f>F336</f>
        <v>31783.988949999999</v>
      </c>
      <c r="G335" s="19">
        <f t="shared" ref="G335:M335" si="209">G336</f>
        <v>374.92806000000002</v>
      </c>
      <c r="H335" s="19">
        <f t="shared" si="209"/>
        <v>10958.63747</v>
      </c>
      <c r="I335" s="6">
        <f t="shared" si="209"/>
        <v>20450.423420000003</v>
      </c>
      <c r="J335" s="18">
        <f t="shared" si="209"/>
        <v>31079.912480000006</v>
      </c>
      <c r="K335" s="19">
        <f t="shared" si="209"/>
        <v>374.92806000000002</v>
      </c>
      <c r="L335" s="19">
        <f t="shared" si="209"/>
        <v>10740.081399999999</v>
      </c>
      <c r="M335" s="6">
        <f t="shared" si="209"/>
        <v>19964.903020000005</v>
      </c>
      <c r="N335" s="27">
        <f t="shared" ref="N335:N336" si="210">J335/F335*100</f>
        <v>97.784807718415749</v>
      </c>
      <c r="O335" s="19">
        <f t="shared" ref="O335:O336" si="211">K335/G335*100</f>
        <v>100</v>
      </c>
      <c r="P335" s="19">
        <f t="shared" ref="P335:P336" si="212">L335/H335*100</f>
        <v>98.005627336442942</v>
      </c>
      <c r="Q335" s="19">
        <f t="shared" si="184"/>
        <v>97.62586627167255</v>
      </c>
    </row>
    <row r="336" spans="1:17" s="131" customFormat="1" ht="51" customHeight="1">
      <c r="A336" s="265"/>
      <c r="B336" s="265"/>
      <c r="C336" s="265"/>
      <c r="D336" s="103" t="s">
        <v>349</v>
      </c>
      <c r="E336" s="26"/>
      <c r="F336" s="18">
        <f>SUM(F337:F344)</f>
        <v>31783.988949999999</v>
      </c>
      <c r="G336" s="19">
        <f>SUM(G337:G344)</f>
        <v>374.92806000000002</v>
      </c>
      <c r="H336" s="19">
        <f>SUM(H337:H344)</f>
        <v>10958.63747</v>
      </c>
      <c r="I336" s="6">
        <f>SUM(I337:I344)</f>
        <v>20450.423420000003</v>
      </c>
      <c r="J336" s="18">
        <f>K336+L336+M336</f>
        <v>31079.912480000006</v>
      </c>
      <c r="K336" s="19">
        <f>SUM(K337:K344)</f>
        <v>374.92806000000002</v>
      </c>
      <c r="L336" s="19">
        <f>SUM(L337:L344)</f>
        <v>10740.081399999999</v>
      </c>
      <c r="M336" s="6">
        <f>SUM(M337:M344)</f>
        <v>19964.903020000005</v>
      </c>
      <c r="N336" s="27">
        <f t="shared" si="210"/>
        <v>97.784807718415749</v>
      </c>
      <c r="O336" s="19">
        <f t="shared" si="211"/>
        <v>100</v>
      </c>
      <c r="P336" s="19">
        <f t="shared" si="212"/>
        <v>98.005627336442942</v>
      </c>
      <c r="Q336" s="19">
        <f t="shared" si="184"/>
        <v>97.62586627167255</v>
      </c>
    </row>
    <row r="337" spans="1:17" s="131" customFormat="1" ht="12">
      <c r="A337" s="265"/>
      <c r="B337" s="265"/>
      <c r="C337" s="265"/>
      <c r="D337" s="133"/>
      <c r="E337" s="26" t="s">
        <v>350</v>
      </c>
      <c r="F337" s="18">
        <v>17489.5</v>
      </c>
      <c r="G337" s="19"/>
      <c r="H337" s="19"/>
      <c r="I337" s="6">
        <v>17489.5</v>
      </c>
      <c r="J337" s="18">
        <v>17106.863270000002</v>
      </c>
      <c r="K337" s="19"/>
      <c r="L337" s="19"/>
      <c r="M337" s="6">
        <v>17106.863270000002</v>
      </c>
      <c r="N337" s="27">
        <f t="shared" si="206"/>
        <v>97.81219171502903</v>
      </c>
      <c r="O337" s="19"/>
      <c r="P337" s="19"/>
      <c r="Q337" s="19">
        <f t="shared" si="184"/>
        <v>97.81219171502903</v>
      </c>
    </row>
    <row r="338" spans="1:17" s="131" customFormat="1" ht="12">
      <c r="A338" s="265"/>
      <c r="B338" s="265"/>
      <c r="C338" s="265"/>
      <c r="D338" s="133"/>
      <c r="E338" s="26" t="s">
        <v>351</v>
      </c>
      <c r="F338" s="18">
        <v>1695.4</v>
      </c>
      <c r="G338" s="19"/>
      <c r="H338" s="19"/>
      <c r="I338" s="6">
        <v>1695.4</v>
      </c>
      <c r="J338" s="18">
        <v>1640.5944199999999</v>
      </c>
      <c r="K338" s="19"/>
      <c r="L338" s="19"/>
      <c r="M338" s="6">
        <v>1640.5944199999999</v>
      </c>
      <c r="N338" s="27">
        <f t="shared" si="206"/>
        <v>96.767395304942767</v>
      </c>
      <c r="O338" s="19"/>
      <c r="P338" s="19"/>
      <c r="Q338" s="19">
        <f t="shared" si="184"/>
        <v>96.767395304942767</v>
      </c>
    </row>
    <row r="339" spans="1:17" s="131" customFormat="1" ht="12">
      <c r="A339" s="265"/>
      <c r="B339" s="265"/>
      <c r="C339" s="265"/>
      <c r="D339" s="133"/>
      <c r="E339" s="26" t="s">
        <v>352</v>
      </c>
      <c r="F339" s="18">
        <v>34.4</v>
      </c>
      <c r="G339" s="19"/>
      <c r="H339" s="19"/>
      <c r="I339" s="6">
        <v>34.4</v>
      </c>
      <c r="J339" s="18">
        <v>13.889099999999999</v>
      </c>
      <c r="K339" s="19"/>
      <c r="L339" s="19"/>
      <c r="M339" s="6">
        <v>13.889099999999999</v>
      </c>
      <c r="N339" s="27">
        <f t="shared" si="206"/>
        <v>40.375290697674416</v>
      </c>
      <c r="O339" s="19"/>
      <c r="P339" s="19"/>
      <c r="Q339" s="19">
        <f t="shared" si="184"/>
        <v>40.375290697674416</v>
      </c>
    </row>
    <row r="340" spans="1:17" s="131" customFormat="1" ht="12">
      <c r="A340" s="265"/>
      <c r="B340" s="265"/>
      <c r="C340" s="265"/>
      <c r="D340" s="133"/>
      <c r="E340" s="26" t="s">
        <v>353</v>
      </c>
      <c r="F340" s="18">
        <v>50</v>
      </c>
      <c r="G340" s="19"/>
      <c r="H340" s="19">
        <v>50</v>
      </c>
      <c r="I340" s="6"/>
      <c r="J340" s="18">
        <v>50</v>
      </c>
      <c r="K340" s="19"/>
      <c r="L340" s="19">
        <v>50</v>
      </c>
      <c r="M340" s="6"/>
      <c r="N340" s="27">
        <f t="shared" si="206"/>
        <v>100</v>
      </c>
      <c r="O340" s="19"/>
      <c r="P340" s="19">
        <f t="shared" ref="P340:Q356" si="213">L340/H340*100</f>
        <v>100</v>
      </c>
      <c r="Q340" s="19"/>
    </row>
    <row r="341" spans="1:17" s="131" customFormat="1" ht="12">
      <c r="A341" s="265"/>
      <c r="B341" s="265"/>
      <c r="C341" s="265"/>
      <c r="D341" s="133"/>
      <c r="E341" s="26" t="s">
        <v>354</v>
      </c>
      <c r="F341" s="18">
        <v>1063.5999999999999</v>
      </c>
      <c r="G341" s="19"/>
      <c r="H341" s="19">
        <v>1063.5999999999999</v>
      </c>
      <c r="I341" s="6"/>
      <c r="J341" s="18">
        <v>1063.5999999999999</v>
      </c>
      <c r="K341" s="19"/>
      <c r="L341" s="19">
        <v>1063.5999999999999</v>
      </c>
      <c r="M341" s="6"/>
      <c r="N341" s="27">
        <f t="shared" si="206"/>
        <v>100</v>
      </c>
      <c r="O341" s="19"/>
      <c r="P341" s="19">
        <f t="shared" si="213"/>
        <v>100</v>
      </c>
      <c r="Q341" s="19"/>
    </row>
    <row r="342" spans="1:17" s="131" customFormat="1" ht="12">
      <c r="A342" s="265"/>
      <c r="B342" s="265"/>
      <c r="C342" s="265"/>
      <c r="D342" s="133"/>
      <c r="E342" s="26" t="s">
        <v>355</v>
      </c>
      <c r="F342" s="18">
        <v>84</v>
      </c>
      <c r="G342" s="19"/>
      <c r="H342" s="19">
        <v>84</v>
      </c>
      <c r="I342" s="6"/>
      <c r="J342" s="18">
        <v>84</v>
      </c>
      <c r="K342" s="19"/>
      <c r="L342" s="19">
        <v>84</v>
      </c>
      <c r="M342" s="6"/>
      <c r="N342" s="27">
        <f t="shared" si="206"/>
        <v>100</v>
      </c>
      <c r="O342" s="19"/>
      <c r="P342" s="19">
        <f t="shared" si="213"/>
        <v>100</v>
      </c>
      <c r="Q342" s="19"/>
    </row>
    <row r="343" spans="1:17" s="131" customFormat="1" ht="12">
      <c r="A343" s="265"/>
      <c r="B343" s="265"/>
      <c r="C343" s="265"/>
      <c r="D343" s="133"/>
      <c r="E343" s="26" t="s">
        <v>1550</v>
      </c>
      <c r="F343" s="18">
        <f>SUM(G343:I343)</f>
        <v>10923.424999999999</v>
      </c>
      <c r="G343" s="19"/>
      <c r="H343" s="19">
        <v>9700</v>
      </c>
      <c r="I343" s="6">
        <v>1223.425</v>
      </c>
      <c r="J343" s="18">
        <f>K343+L343+M343</f>
        <v>10677.301739999999</v>
      </c>
      <c r="K343" s="19"/>
      <c r="L343" s="19">
        <v>9481.4439299999995</v>
      </c>
      <c r="M343" s="6">
        <v>1195.85781</v>
      </c>
      <c r="N343" s="27">
        <f t="shared" ref="N343:N344" si="214">J343/F343*100</f>
        <v>97.74683068726155</v>
      </c>
      <c r="O343" s="19"/>
      <c r="P343" s="19">
        <f t="shared" ref="P343:P344" si="215">L343/H343*100</f>
        <v>97.746844639175251</v>
      </c>
      <c r="Q343" s="19">
        <f t="shared" si="184"/>
        <v>97.746720068659712</v>
      </c>
    </row>
    <row r="344" spans="1:17" s="131" customFormat="1" ht="12">
      <c r="A344" s="265"/>
      <c r="B344" s="265"/>
      <c r="C344" s="265"/>
      <c r="D344" s="133"/>
      <c r="E344" s="26" t="s">
        <v>356</v>
      </c>
      <c r="F344" s="18">
        <f>SUM(G344:I344)</f>
        <v>443.66395</v>
      </c>
      <c r="G344" s="19">
        <v>374.92806000000002</v>
      </c>
      <c r="H344" s="19">
        <v>61.037469999999999</v>
      </c>
      <c r="I344" s="6">
        <v>7.6984199999999996</v>
      </c>
      <c r="J344" s="18">
        <f>SUM(K344:M344)</f>
        <v>443.66395</v>
      </c>
      <c r="K344" s="19">
        <v>374.92806000000002</v>
      </c>
      <c r="L344" s="19">
        <v>61.037469999999999</v>
      </c>
      <c r="M344" s="6">
        <v>7.6984199999999996</v>
      </c>
      <c r="N344" s="27">
        <f t="shared" si="214"/>
        <v>100</v>
      </c>
      <c r="O344" s="19">
        <f t="shared" ref="O344" si="216">K344/G344*100</f>
        <v>100</v>
      </c>
      <c r="P344" s="19">
        <f t="shared" si="215"/>
        <v>100</v>
      </c>
      <c r="Q344" s="19">
        <f t="shared" ref="Q344" si="217">M344/I344*100</f>
        <v>100</v>
      </c>
    </row>
    <row r="345" spans="1:17" s="131" customFormat="1" ht="33" customHeight="1">
      <c r="A345" s="265" t="s">
        <v>18</v>
      </c>
      <c r="B345" s="265" t="s">
        <v>370</v>
      </c>
      <c r="C345" s="292" t="s">
        <v>371</v>
      </c>
      <c r="D345" s="103" t="s">
        <v>15</v>
      </c>
      <c r="E345" s="26"/>
      <c r="F345" s="18">
        <f>F346</f>
        <v>31340.325000000001</v>
      </c>
      <c r="G345" s="19"/>
      <c r="H345" s="19">
        <f>H346</f>
        <v>10897.6</v>
      </c>
      <c r="I345" s="6">
        <f>I346</f>
        <v>20442.725000000002</v>
      </c>
      <c r="J345" s="18">
        <f>J346</f>
        <v>30636.248530000001</v>
      </c>
      <c r="K345" s="19"/>
      <c r="L345" s="19">
        <f>L346</f>
        <v>10679.04393</v>
      </c>
      <c r="M345" s="6">
        <f>M346</f>
        <v>19957.204600000005</v>
      </c>
      <c r="N345" s="27">
        <f t="shared" si="206"/>
        <v>97.753448727797178</v>
      </c>
      <c r="O345" s="19"/>
      <c r="P345" s="19">
        <f t="shared" si="213"/>
        <v>97.994456852885037</v>
      </c>
      <c r="Q345" s="19">
        <f t="shared" si="213"/>
        <v>97.624972208939866</v>
      </c>
    </row>
    <row r="346" spans="1:17" s="131" customFormat="1" ht="49.5" customHeight="1">
      <c r="A346" s="265"/>
      <c r="B346" s="265"/>
      <c r="C346" s="292"/>
      <c r="D346" s="103" t="s">
        <v>349</v>
      </c>
      <c r="E346" s="26"/>
      <c r="F346" s="18">
        <f>F347+F348+F349+F350+F351+F352+F353</f>
        <v>31340.325000000001</v>
      </c>
      <c r="G346" s="19"/>
      <c r="H346" s="19">
        <f>H347+H348+H349+H350+H351+H352+H353</f>
        <v>10897.6</v>
      </c>
      <c r="I346" s="6">
        <f>I347+I348+I349+I350+I351+I352+I353</f>
        <v>20442.725000000002</v>
      </c>
      <c r="J346" s="18">
        <f>J347+J348+J349+J350+J351+J352+J353</f>
        <v>30636.248530000001</v>
      </c>
      <c r="K346" s="19"/>
      <c r="L346" s="19">
        <f>L347+L348+L349+L350+L351+L352+L353</f>
        <v>10679.04393</v>
      </c>
      <c r="M346" s="6">
        <f>M347+M348+M349+M350+M351+M352+M353</f>
        <v>19957.204600000005</v>
      </c>
      <c r="N346" s="27">
        <f t="shared" si="206"/>
        <v>97.753448727797178</v>
      </c>
      <c r="O346" s="19"/>
      <c r="P346" s="19">
        <f t="shared" si="213"/>
        <v>97.994456852885037</v>
      </c>
      <c r="Q346" s="19">
        <f t="shared" si="213"/>
        <v>97.624972208939866</v>
      </c>
    </row>
    <row r="347" spans="1:17" s="131" customFormat="1" ht="12">
      <c r="A347" s="265"/>
      <c r="B347" s="265"/>
      <c r="C347" s="292"/>
      <c r="D347" s="133"/>
      <c r="E347" s="26" t="s">
        <v>350</v>
      </c>
      <c r="F347" s="18">
        <v>17489.5</v>
      </c>
      <c r="G347" s="19"/>
      <c r="H347" s="19"/>
      <c r="I347" s="6">
        <v>17489.5</v>
      </c>
      <c r="J347" s="18">
        <v>17106.863270000002</v>
      </c>
      <c r="K347" s="19"/>
      <c r="L347" s="19"/>
      <c r="M347" s="6">
        <v>17106.863270000002</v>
      </c>
      <c r="N347" s="27">
        <f t="shared" si="206"/>
        <v>97.81219171502903</v>
      </c>
      <c r="O347" s="19"/>
      <c r="P347" s="19"/>
      <c r="Q347" s="19">
        <f t="shared" si="213"/>
        <v>97.81219171502903</v>
      </c>
    </row>
    <row r="348" spans="1:17" s="131" customFormat="1" ht="12">
      <c r="A348" s="265"/>
      <c r="B348" s="265"/>
      <c r="C348" s="292"/>
      <c r="D348" s="133"/>
      <c r="E348" s="26" t="s">
        <v>351</v>
      </c>
      <c r="F348" s="18">
        <v>1695.4</v>
      </c>
      <c r="G348" s="19"/>
      <c r="H348" s="19"/>
      <c r="I348" s="6">
        <v>1695.4</v>
      </c>
      <c r="J348" s="18">
        <v>1640.5944199999999</v>
      </c>
      <c r="K348" s="19"/>
      <c r="L348" s="19"/>
      <c r="M348" s="6">
        <v>1640.5944199999999</v>
      </c>
      <c r="N348" s="27">
        <f t="shared" si="206"/>
        <v>96.767395304942767</v>
      </c>
      <c r="O348" s="19"/>
      <c r="P348" s="19"/>
      <c r="Q348" s="19">
        <f t="shared" si="213"/>
        <v>96.767395304942767</v>
      </c>
    </row>
    <row r="349" spans="1:17" s="131" customFormat="1" ht="12">
      <c r="A349" s="265"/>
      <c r="B349" s="265"/>
      <c r="C349" s="292"/>
      <c r="D349" s="133"/>
      <c r="E349" s="26" t="s">
        <v>352</v>
      </c>
      <c r="F349" s="18">
        <v>34.4</v>
      </c>
      <c r="G349" s="19"/>
      <c r="H349" s="19"/>
      <c r="I349" s="6">
        <v>34.4</v>
      </c>
      <c r="J349" s="18">
        <v>13.889099999999999</v>
      </c>
      <c r="K349" s="19"/>
      <c r="L349" s="19"/>
      <c r="M349" s="6">
        <v>13.889099999999999</v>
      </c>
      <c r="N349" s="27">
        <f t="shared" si="206"/>
        <v>40.375290697674416</v>
      </c>
      <c r="O349" s="19"/>
      <c r="P349" s="19"/>
      <c r="Q349" s="19">
        <f t="shared" si="213"/>
        <v>40.375290697674416</v>
      </c>
    </row>
    <row r="350" spans="1:17" s="131" customFormat="1" ht="12">
      <c r="A350" s="265"/>
      <c r="B350" s="265"/>
      <c r="C350" s="292"/>
      <c r="D350" s="133"/>
      <c r="E350" s="26" t="s">
        <v>353</v>
      </c>
      <c r="F350" s="18">
        <v>50</v>
      </c>
      <c r="G350" s="19"/>
      <c r="H350" s="19">
        <v>50</v>
      </c>
      <c r="I350" s="6"/>
      <c r="J350" s="18">
        <v>50</v>
      </c>
      <c r="K350" s="19"/>
      <c r="L350" s="19">
        <v>50</v>
      </c>
      <c r="M350" s="6"/>
      <c r="N350" s="27">
        <f t="shared" si="206"/>
        <v>100</v>
      </c>
      <c r="O350" s="19"/>
      <c r="P350" s="19">
        <f>L350/H350*100</f>
        <v>100</v>
      </c>
      <c r="Q350" s="19"/>
    </row>
    <row r="351" spans="1:17" s="131" customFormat="1" ht="12">
      <c r="A351" s="265"/>
      <c r="B351" s="265"/>
      <c r="C351" s="292"/>
      <c r="D351" s="133"/>
      <c r="E351" s="26" t="s">
        <v>354</v>
      </c>
      <c r="F351" s="18">
        <v>1063.5999999999999</v>
      </c>
      <c r="G351" s="19"/>
      <c r="H351" s="19">
        <v>1063.5999999999999</v>
      </c>
      <c r="I351" s="6"/>
      <c r="J351" s="18">
        <v>1063.5999999999999</v>
      </c>
      <c r="K351" s="19"/>
      <c r="L351" s="19">
        <v>1063.5999999999999</v>
      </c>
      <c r="M351" s="6"/>
      <c r="N351" s="27">
        <f t="shared" si="206"/>
        <v>100</v>
      </c>
      <c r="O351" s="19"/>
      <c r="P351" s="19">
        <f>L351/H351*100</f>
        <v>100</v>
      </c>
      <c r="Q351" s="19"/>
    </row>
    <row r="352" spans="1:17" s="131" customFormat="1" ht="12">
      <c r="A352" s="265"/>
      <c r="B352" s="265"/>
      <c r="C352" s="292"/>
      <c r="D352" s="133"/>
      <c r="E352" s="26" t="s">
        <v>355</v>
      </c>
      <c r="F352" s="18">
        <v>84</v>
      </c>
      <c r="G352" s="19"/>
      <c r="H352" s="19">
        <v>84</v>
      </c>
      <c r="I352" s="6"/>
      <c r="J352" s="18">
        <v>84</v>
      </c>
      <c r="K352" s="19"/>
      <c r="L352" s="19">
        <v>84</v>
      </c>
      <c r="M352" s="6"/>
      <c r="N352" s="27">
        <f t="shared" si="206"/>
        <v>100</v>
      </c>
      <c r="O352" s="19"/>
      <c r="P352" s="19">
        <f>L352/H352*100</f>
        <v>100</v>
      </c>
      <c r="Q352" s="19"/>
    </row>
    <row r="353" spans="1:17" s="131" customFormat="1" ht="12">
      <c r="A353" s="265"/>
      <c r="B353" s="265"/>
      <c r="C353" s="292"/>
      <c r="D353" s="133"/>
      <c r="E353" s="26" t="s">
        <v>1550</v>
      </c>
      <c r="F353" s="18">
        <f>SUM(G353:I353)</f>
        <v>10923.424999999999</v>
      </c>
      <c r="G353" s="19"/>
      <c r="H353" s="19">
        <v>9700</v>
      </c>
      <c r="I353" s="6">
        <v>1223.425</v>
      </c>
      <c r="J353" s="18">
        <f>K353+L353+M353</f>
        <v>10677.301739999999</v>
      </c>
      <c r="K353" s="19"/>
      <c r="L353" s="19">
        <v>9481.4439299999995</v>
      </c>
      <c r="M353" s="6">
        <v>1195.85781</v>
      </c>
      <c r="N353" s="27">
        <f t="shared" si="206"/>
        <v>97.74683068726155</v>
      </c>
      <c r="O353" s="19"/>
      <c r="P353" s="19">
        <f>L353/H353*100</f>
        <v>97.746844639175251</v>
      </c>
      <c r="Q353" s="19"/>
    </row>
    <row r="354" spans="1:17" s="131" customFormat="1" ht="33" customHeight="1">
      <c r="A354" s="265" t="s">
        <v>23</v>
      </c>
      <c r="B354" s="265" t="s">
        <v>1551</v>
      </c>
      <c r="C354" s="265" t="s">
        <v>1552</v>
      </c>
      <c r="D354" s="103" t="s">
        <v>15</v>
      </c>
      <c r="E354" s="26"/>
      <c r="F354" s="18">
        <f t="shared" ref="F354:F355" si="218">SUM(G354:I354)</f>
        <v>443.66395</v>
      </c>
      <c r="G354" s="19">
        <v>374.92806000000002</v>
      </c>
      <c r="H354" s="19">
        <v>61.037469999999999</v>
      </c>
      <c r="I354" s="6">
        <v>7.6984199999999996</v>
      </c>
      <c r="J354" s="18">
        <f t="shared" ref="J354:J355" si="219">SUM(K354:M354)</f>
        <v>443.66395</v>
      </c>
      <c r="K354" s="19">
        <v>374.92806000000002</v>
      </c>
      <c r="L354" s="19">
        <v>61.037469999999999</v>
      </c>
      <c r="M354" s="6">
        <v>7.6984199999999996</v>
      </c>
      <c r="N354" s="27">
        <f t="shared" si="206"/>
        <v>100</v>
      </c>
      <c r="O354" s="19">
        <f t="shared" ref="O354:O356" si="220">K354/G354*100</f>
        <v>100</v>
      </c>
      <c r="P354" s="19">
        <f t="shared" si="213"/>
        <v>100</v>
      </c>
      <c r="Q354" s="19">
        <f t="shared" si="213"/>
        <v>100</v>
      </c>
    </row>
    <row r="355" spans="1:17" s="131" customFormat="1" ht="49.5" customHeight="1">
      <c r="A355" s="265"/>
      <c r="B355" s="265"/>
      <c r="C355" s="265"/>
      <c r="D355" s="103" t="s">
        <v>349</v>
      </c>
      <c r="E355" s="26"/>
      <c r="F355" s="18">
        <f t="shared" si="218"/>
        <v>443.66395</v>
      </c>
      <c r="G355" s="19">
        <v>374.92806000000002</v>
      </c>
      <c r="H355" s="19">
        <v>61.037469999999999</v>
      </c>
      <c r="I355" s="6">
        <v>7.6984199999999996</v>
      </c>
      <c r="J355" s="18">
        <f t="shared" si="219"/>
        <v>443.66395</v>
      </c>
      <c r="K355" s="19">
        <v>374.92806000000002</v>
      </c>
      <c r="L355" s="19">
        <v>61.037469999999999</v>
      </c>
      <c r="M355" s="6">
        <v>7.6984199999999996</v>
      </c>
      <c r="N355" s="27">
        <f t="shared" ref="N355:N366" si="221">J355/F355*100</f>
        <v>100</v>
      </c>
      <c r="O355" s="19">
        <f t="shared" si="220"/>
        <v>100</v>
      </c>
      <c r="P355" s="19">
        <f t="shared" si="213"/>
        <v>100</v>
      </c>
      <c r="Q355" s="19">
        <f t="shared" si="213"/>
        <v>100</v>
      </c>
    </row>
    <row r="356" spans="1:17" s="131" customFormat="1" ht="12">
      <c r="A356" s="265"/>
      <c r="B356" s="265"/>
      <c r="C356" s="265"/>
      <c r="D356" s="133"/>
      <c r="E356" s="26" t="s">
        <v>356</v>
      </c>
      <c r="F356" s="18">
        <f>SUM(G356:I356)</f>
        <v>443.66395</v>
      </c>
      <c r="G356" s="19">
        <v>374.92806000000002</v>
      </c>
      <c r="H356" s="19">
        <v>61.037469999999999</v>
      </c>
      <c r="I356" s="6">
        <v>7.6984199999999996</v>
      </c>
      <c r="J356" s="18">
        <f>SUM(K356:M356)</f>
        <v>443.66395</v>
      </c>
      <c r="K356" s="19">
        <v>374.92806000000002</v>
      </c>
      <c r="L356" s="19">
        <v>61.037469999999999</v>
      </c>
      <c r="M356" s="6">
        <v>7.6984199999999996</v>
      </c>
      <c r="N356" s="27">
        <f t="shared" si="221"/>
        <v>100</v>
      </c>
      <c r="O356" s="19">
        <f t="shared" si="220"/>
        <v>100</v>
      </c>
      <c r="P356" s="19">
        <f t="shared" si="213"/>
        <v>100</v>
      </c>
      <c r="Q356" s="19">
        <f t="shared" si="184"/>
        <v>100</v>
      </c>
    </row>
    <row r="357" spans="1:17" s="127" customFormat="1" ht="33" customHeight="1">
      <c r="A357" s="281" t="s">
        <v>1666</v>
      </c>
      <c r="B357" s="281" t="s">
        <v>372</v>
      </c>
      <c r="C357" s="281" t="s">
        <v>966</v>
      </c>
      <c r="D357" s="104" t="s">
        <v>15</v>
      </c>
      <c r="E357" s="26"/>
      <c r="F357" s="18">
        <f>F358</f>
        <v>25615.076999999997</v>
      </c>
      <c r="G357" s="19"/>
      <c r="H357" s="19"/>
      <c r="I357" s="6">
        <f t="shared" ref="I357:M357" si="222">I358</f>
        <v>25615.076999999997</v>
      </c>
      <c r="J357" s="18">
        <f t="shared" si="222"/>
        <v>25105.934020000001</v>
      </c>
      <c r="K357" s="19"/>
      <c r="L357" s="19"/>
      <c r="M357" s="6">
        <f t="shared" si="222"/>
        <v>25105.934020000001</v>
      </c>
      <c r="N357" s="27">
        <f t="shared" si="221"/>
        <v>98.012330862796176</v>
      </c>
      <c r="O357" s="19"/>
      <c r="P357" s="19"/>
      <c r="Q357" s="19">
        <f>M357/I357*100</f>
        <v>98.012330862796176</v>
      </c>
    </row>
    <row r="358" spans="1:17" s="127" customFormat="1" ht="49.5" customHeight="1">
      <c r="A358" s="281"/>
      <c r="B358" s="281"/>
      <c r="C358" s="281"/>
      <c r="D358" s="103" t="s">
        <v>349</v>
      </c>
      <c r="E358" s="26"/>
      <c r="F358" s="18">
        <f>F359+F360+F361</f>
        <v>25615.076999999997</v>
      </c>
      <c r="G358" s="19"/>
      <c r="H358" s="19"/>
      <c r="I358" s="6">
        <f t="shared" ref="I358" si="223">I359+I360+I361</f>
        <v>25615.076999999997</v>
      </c>
      <c r="J358" s="18">
        <f t="shared" ref="J358" si="224">J359+J360+J361</f>
        <v>25105.934020000001</v>
      </c>
      <c r="K358" s="19"/>
      <c r="L358" s="19"/>
      <c r="M358" s="6">
        <f t="shared" ref="M358" si="225">M359+M360+M361</f>
        <v>25105.934020000001</v>
      </c>
      <c r="N358" s="27">
        <f t="shared" si="221"/>
        <v>98.012330862796176</v>
      </c>
      <c r="O358" s="19"/>
      <c r="P358" s="19"/>
      <c r="Q358" s="19">
        <f t="shared" si="184"/>
        <v>98.012330862796176</v>
      </c>
    </row>
    <row r="359" spans="1:17" s="127" customFormat="1" ht="12">
      <c r="A359" s="281"/>
      <c r="B359" s="281"/>
      <c r="C359" s="281"/>
      <c r="D359" s="32"/>
      <c r="E359" s="26" t="s">
        <v>356</v>
      </c>
      <c r="F359" s="18">
        <v>23873.728999999999</v>
      </c>
      <c r="G359" s="19"/>
      <c r="H359" s="19"/>
      <c r="I359" s="6">
        <v>23873.728999999999</v>
      </c>
      <c r="J359" s="18">
        <v>23404</v>
      </c>
      <c r="K359" s="19"/>
      <c r="L359" s="19"/>
      <c r="M359" s="6">
        <v>23404</v>
      </c>
      <c r="N359" s="27">
        <f t="shared" si="221"/>
        <v>98.032443947068344</v>
      </c>
      <c r="O359" s="19"/>
      <c r="P359" s="19"/>
      <c r="Q359" s="19">
        <f t="shared" si="184"/>
        <v>98.032443947068344</v>
      </c>
    </row>
    <row r="360" spans="1:17" s="127" customFormat="1" ht="12">
      <c r="A360" s="281"/>
      <c r="B360" s="281"/>
      <c r="C360" s="281"/>
      <c r="D360" s="32"/>
      <c r="E360" s="26" t="s">
        <v>357</v>
      </c>
      <c r="F360" s="18">
        <v>1681.748</v>
      </c>
      <c r="G360" s="19"/>
      <c r="H360" s="19"/>
      <c r="I360" s="6">
        <v>1681.748</v>
      </c>
      <c r="J360" s="18">
        <v>1642.49278</v>
      </c>
      <c r="K360" s="19"/>
      <c r="L360" s="19"/>
      <c r="M360" s="6">
        <v>1642.49278</v>
      </c>
      <c r="N360" s="27">
        <f t="shared" si="221"/>
        <v>97.6658084326546</v>
      </c>
      <c r="O360" s="19"/>
      <c r="P360" s="19"/>
      <c r="Q360" s="19">
        <f t="shared" si="184"/>
        <v>97.6658084326546</v>
      </c>
    </row>
    <row r="361" spans="1:17" s="127" customFormat="1" ht="12">
      <c r="A361" s="281"/>
      <c r="B361" s="281"/>
      <c r="C361" s="281"/>
      <c r="D361" s="32"/>
      <c r="E361" s="26" t="s">
        <v>358</v>
      </c>
      <c r="F361" s="18">
        <v>59.6</v>
      </c>
      <c r="G361" s="19"/>
      <c r="H361" s="19"/>
      <c r="I361" s="6">
        <v>59.6</v>
      </c>
      <c r="J361" s="18">
        <v>59.441240000000001</v>
      </c>
      <c r="K361" s="19"/>
      <c r="L361" s="19"/>
      <c r="M361" s="6">
        <v>59.441240000000001</v>
      </c>
      <c r="N361" s="27">
        <f t="shared" si="221"/>
        <v>99.73362416107382</v>
      </c>
      <c r="O361" s="19"/>
      <c r="P361" s="19"/>
      <c r="Q361" s="19">
        <f t="shared" si="184"/>
        <v>99.73362416107382</v>
      </c>
    </row>
    <row r="362" spans="1:17" s="127" customFormat="1" ht="33" customHeight="1">
      <c r="A362" s="281" t="s">
        <v>373</v>
      </c>
      <c r="B362" s="281" t="s">
        <v>374</v>
      </c>
      <c r="C362" s="281" t="s">
        <v>964</v>
      </c>
      <c r="D362" s="104" t="s">
        <v>15</v>
      </c>
      <c r="E362" s="26"/>
      <c r="F362" s="18">
        <f>F363</f>
        <v>25615.076999999997</v>
      </c>
      <c r="G362" s="19"/>
      <c r="H362" s="19"/>
      <c r="I362" s="6">
        <f t="shared" ref="I362:M362" si="226">I363</f>
        <v>25615.076999999997</v>
      </c>
      <c r="J362" s="18">
        <f t="shared" si="226"/>
        <v>25105.934020000001</v>
      </c>
      <c r="K362" s="19"/>
      <c r="L362" s="19"/>
      <c r="M362" s="6">
        <f t="shared" si="226"/>
        <v>25105.934020000001</v>
      </c>
      <c r="N362" s="27">
        <f t="shared" si="221"/>
        <v>98.012330862796176</v>
      </c>
      <c r="O362" s="19"/>
      <c r="P362" s="19"/>
      <c r="Q362" s="19">
        <f t="shared" si="184"/>
        <v>98.012330862796176</v>
      </c>
    </row>
    <row r="363" spans="1:17" s="127" customFormat="1" ht="61.5" customHeight="1">
      <c r="A363" s="281"/>
      <c r="B363" s="281"/>
      <c r="C363" s="281"/>
      <c r="D363" s="103" t="s">
        <v>349</v>
      </c>
      <c r="E363" s="26"/>
      <c r="F363" s="18">
        <f>F364+F365+F366</f>
        <v>25615.076999999997</v>
      </c>
      <c r="G363" s="19"/>
      <c r="H363" s="19"/>
      <c r="I363" s="6">
        <f t="shared" ref="I363:M363" si="227">I364+I365+I366</f>
        <v>25615.076999999997</v>
      </c>
      <c r="J363" s="18">
        <f t="shared" si="227"/>
        <v>25105.934020000001</v>
      </c>
      <c r="K363" s="19"/>
      <c r="L363" s="19"/>
      <c r="M363" s="6">
        <f t="shared" si="227"/>
        <v>25105.934020000001</v>
      </c>
      <c r="N363" s="27">
        <f t="shared" si="221"/>
        <v>98.012330862796176</v>
      </c>
      <c r="O363" s="19"/>
      <c r="P363" s="19"/>
      <c r="Q363" s="19">
        <f t="shared" si="184"/>
        <v>98.012330862796176</v>
      </c>
    </row>
    <row r="364" spans="1:17" s="127" customFormat="1" ht="26.25" customHeight="1">
      <c r="A364" s="281"/>
      <c r="B364" s="281"/>
      <c r="C364" s="281"/>
      <c r="D364" s="32"/>
      <c r="E364" s="26" t="s">
        <v>356</v>
      </c>
      <c r="F364" s="18">
        <v>23873.728999999999</v>
      </c>
      <c r="G364" s="19"/>
      <c r="H364" s="19"/>
      <c r="I364" s="6">
        <v>23873.728999999999</v>
      </c>
      <c r="J364" s="18">
        <v>23404</v>
      </c>
      <c r="K364" s="19"/>
      <c r="L364" s="19"/>
      <c r="M364" s="6">
        <v>23404</v>
      </c>
      <c r="N364" s="27">
        <f t="shared" si="221"/>
        <v>98.032443947068344</v>
      </c>
      <c r="O364" s="19"/>
      <c r="P364" s="19"/>
      <c r="Q364" s="19">
        <f t="shared" si="184"/>
        <v>98.032443947068344</v>
      </c>
    </row>
    <row r="365" spans="1:17" s="127" customFormat="1" ht="26.25" customHeight="1">
      <c r="A365" s="281"/>
      <c r="B365" s="281"/>
      <c r="C365" s="281"/>
      <c r="D365" s="32"/>
      <c r="E365" s="26" t="s">
        <v>357</v>
      </c>
      <c r="F365" s="18">
        <v>1681.748</v>
      </c>
      <c r="G365" s="19"/>
      <c r="H365" s="19"/>
      <c r="I365" s="6">
        <v>1681.748</v>
      </c>
      <c r="J365" s="18">
        <v>1642.49278</v>
      </c>
      <c r="K365" s="19"/>
      <c r="L365" s="19"/>
      <c r="M365" s="6">
        <v>1642.49278</v>
      </c>
      <c r="N365" s="27">
        <f t="shared" si="221"/>
        <v>97.6658084326546</v>
      </c>
      <c r="O365" s="19"/>
      <c r="P365" s="19"/>
      <c r="Q365" s="19">
        <f t="shared" si="184"/>
        <v>97.6658084326546</v>
      </c>
    </row>
    <row r="366" spans="1:17" s="127" customFormat="1" ht="26.25" customHeight="1">
      <c r="A366" s="281"/>
      <c r="B366" s="281"/>
      <c r="C366" s="281"/>
      <c r="D366" s="32"/>
      <c r="E366" s="26" t="s">
        <v>358</v>
      </c>
      <c r="F366" s="18">
        <v>59.6</v>
      </c>
      <c r="G366" s="19"/>
      <c r="H366" s="19"/>
      <c r="I366" s="6">
        <v>59.6</v>
      </c>
      <c r="J366" s="18">
        <v>59.441240000000001</v>
      </c>
      <c r="K366" s="19"/>
      <c r="L366" s="19"/>
      <c r="M366" s="6">
        <v>59.441240000000001</v>
      </c>
      <c r="N366" s="27">
        <f t="shared" si="221"/>
        <v>99.73362416107382</v>
      </c>
      <c r="O366" s="19"/>
      <c r="P366" s="19"/>
      <c r="Q366" s="19">
        <f t="shared" si="184"/>
        <v>99.73362416107382</v>
      </c>
    </row>
    <row r="367" spans="1:17" s="127" customFormat="1" ht="33" customHeight="1">
      <c r="A367" s="281" t="s">
        <v>1667</v>
      </c>
      <c r="B367" s="281" t="s">
        <v>377</v>
      </c>
      <c r="C367" s="281" t="s">
        <v>1561</v>
      </c>
      <c r="D367" s="104" t="s">
        <v>15</v>
      </c>
      <c r="E367" s="26"/>
      <c r="F367" s="18">
        <f t="shared" ref="F367:M367" si="228">F368+F372</f>
        <v>8129.6692700000003</v>
      </c>
      <c r="G367" s="19">
        <f t="shared" si="228"/>
        <v>2540.9967200000001</v>
      </c>
      <c r="H367" s="19">
        <f t="shared" si="228"/>
        <v>2600.1903899999998</v>
      </c>
      <c r="I367" s="6">
        <f t="shared" si="228"/>
        <v>2988.48216</v>
      </c>
      <c r="J367" s="18">
        <f t="shared" si="228"/>
        <v>7741.4082799999996</v>
      </c>
      <c r="K367" s="19">
        <f t="shared" si="228"/>
        <v>2540.9967200000001</v>
      </c>
      <c r="L367" s="19">
        <f t="shared" si="228"/>
        <v>2538.6527099999998</v>
      </c>
      <c r="M367" s="6">
        <f t="shared" si="228"/>
        <v>2661.7588499999997</v>
      </c>
      <c r="N367" s="27">
        <f t="shared" ref="N367:P383" si="229">J367/F367*100</f>
        <v>95.224147783812612</v>
      </c>
      <c r="O367" s="19">
        <f t="shared" si="229"/>
        <v>100</v>
      </c>
      <c r="P367" s="19">
        <f t="shared" si="229"/>
        <v>97.633339457115682</v>
      </c>
      <c r="Q367" s="19">
        <f t="shared" si="184"/>
        <v>89.067249108155949</v>
      </c>
    </row>
    <row r="368" spans="1:17" s="127" customFormat="1" ht="49.5" customHeight="1">
      <c r="A368" s="281"/>
      <c r="B368" s="281"/>
      <c r="C368" s="281"/>
      <c r="D368" s="103" t="s">
        <v>1556</v>
      </c>
      <c r="E368" s="26"/>
      <c r="F368" s="18">
        <f>F369+F370+F371</f>
        <v>2936.3</v>
      </c>
      <c r="G368" s="19">
        <f t="shared" ref="G368:M368" si="230">G369+G370+G371</f>
        <v>0</v>
      </c>
      <c r="H368" s="19">
        <f t="shared" si="230"/>
        <v>0</v>
      </c>
      <c r="I368" s="6">
        <f t="shared" si="230"/>
        <v>2936.3</v>
      </c>
      <c r="J368" s="18">
        <f t="shared" si="230"/>
        <v>2609.5766899999999</v>
      </c>
      <c r="K368" s="19">
        <f t="shared" si="230"/>
        <v>0</v>
      </c>
      <c r="L368" s="19">
        <f t="shared" si="230"/>
        <v>0</v>
      </c>
      <c r="M368" s="6">
        <f t="shared" si="230"/>
        <v>2609.5766899999999</v>
      </c>
      <c r="N368" s="27">
        <f t="shared" si="229"/>
        <v>88.872958825733051</v>
      </c>
      <c r="O368" s="19"/>
      <c r="P368" s="19"/>
      <c r="Q368" s="19">
        <f t="shared" si="184"/>
        <v>88.872958825733051</v>
      </c>
    </row>
    <row r="369" spans="1:17" s="30" customFormat="1" ht="12">
      <c r="A369" s="281"/>
      <c r="B369" s="281"/>
      <c r="C369" s="281"/>
      <c r="D369" s="128"/>
      <c r="E369" s="26" t="s">
        <v>360</v>
      </c>
      <c r="F369" s="18">
        <v>19.5</v>
      </c>
      <c r="G369" s="19"/>
      <c r="H369" s="19"/>
      <c r="I369" s="6">
        <v>19.5</v>
      </c>
      <c r="J369" s="18">
        <v>17.488</v>
      </c>
      <c r="K369" s="19"/>
      <c r="L369" s="19"/>
      <c r="M369" s="6">
        <v>17.488</v>
      </c>
      <c r="N369" s="27">
        <f t="shared" ref="N369" si="231">J369/F369*100</f>
        <v>89.682051282051276</v>
      </c>
      <c r="O369" s="19"/>
      <c r="P369" s="19"/>
      <c r="Q369" s="19">
        <f t="shared" ref="Q369" si="232">M369/I369*100</f>
        <v>89.682051282051276</v>
      </c>
    </row>
    <row r="370" spans="1:17" s="30" customFormat="1" ht="12">
      <c r="A370" s="281"/>
      <c r="B370" s="281"/>
      <c r="C370" s="281"/>
      <c r="D370" s="128"/>
      <c r="E370" s="26" t="s">
        <v>359</v>
      </c>
      <c r="F370" s="18">
        <v>1482.8</v>
      </c>
      <c r="G370" s="19"/>
      <c r="H370" s="19"/>
      <c r="I370" s="6">
        <v>1482.8</v>
      </c>
      <c r="J370" s="18">
        <v>1454.68869</v>
      </c>
      <c r="K370" s="19"/>
      <c r="L370" s="19"/>
      <c r="M370" s="6">
        <v>1454.68869</v>
      </c>
      <c r="N370" s="27">
        <f t="shared" si="229"/>
        <v>98.104173860264368</v>
      </c>
      <c r="O370" s="19"/>
      <c r="P370" s="19"/>
      <c r="Q370" s="19">
        <f t="shared" si="184"/>
        <v>98.104173860264368</v>
      </c>
    </row>
    <row r="371" spans="1:17" s="30" customFormat="1" ht="12">
      <c r="A371" s="281"/>
      <c r="B371" s="281"/>
      <c r="C371" s="281"/>
      <c r="D371" s="128"/>
      <c r="E371" s="9" t="s">
        <v>1560</v>
      </c>
      <c r="F371" s="18">
        <v>1434</v>
      </c>
      <c r="G371" s="19"/>
      <c r="H371" s="19"/>
      <c r="I371" s="6">
        <v>1434</v>
      </c>
      <c r="J371" s="18">
        <v>1137.4000000000001</v>
      </c>
      <c r="K371" s="19"/>
      <c r="L371" s="19"/>
      <c r="M371" s="6">
        <v>1137.4000000000001</v>
      </c>
      <c r="N371" s="27">
        <f t="shared" si="229"/>
        <v>79.316596931659703</v>
      </c>
      <c r="O371" s="19"/>
      <c r="P371" s="19"/>
      <c r="Q371" s="19">
        <f>M371/I371*100</f>
        <v>79.316596931659703</v>
      </c>
    </row>
    <row r="372" spans="1:17" s="127" customFormat="1" ht="108">
      <c r="A372" s="281"/>
      <c r="B372" s="281"/>
      <c r="C372" s="281"/>
      <c r="D372" s="103" t="s">
        <v>378</v>
      </c>
      <c r="E372" s="26"/>
      <c r="F372" s="18">
        <f>G372+H372+I372</f>
        <v>5193.3692700000001</v>
      </c>
      <c r="G372" s="19">
        <f>G373+G374</f>
        <v>2540.9967200000001</v>
      </c>
      <c r="H372" s="19">
        <f t="shared" ref="H372:M372" si="233">H373+H374</f>
        <v>2600.1903899999998</v>
      </c>
      <c r="I372" s="6">
        <f t="shared" si="233"/>
        <v>52.182160000000003</v>
      </c>
      <c r="J372" s="18">
        <f t="shared" si="233"/>
        <v>5131.8315899999998</v>
      </c>
      <c r="K372" s="19">
        <f t="shared" si="233"/>
        <v>2540.9967200000001</v>
      </c>
      <c r="L372" s="19">
        <f t="shared" si="233"/>
        <v>2538.6527099999998</v>
      </c>
      <c r="M372" s="6">
        <f t="shared" si="233"/>
        <v>52.182160000000003</v>
      </c>
      <c r="N372" s="27">
        <f t="shared" si="229"/>
        <v>98.815072127540034</v>
      </c>
      <c r="O372" s="19">
        <f t="shared" si="229"/>
        <v>100</v>
      </c>
      <c r="P372" s="19">
        <f t="shared" si="229"/>
        <v>97.633339457115682</v>
      </c>
      <c r="Q372" s="19">
        <f t="shared" si="184"/>
        <v>100</v>
      </c>
    </row>
    <row r="373" spans="1:17" s="127" customFormat="1" ht="12">
      <c r="A373" s="281"/>
      <c r="B373" s="281"/>
      <c r="C373" s="281"/>
      <c r="D373" s="32"/>
      <c r="E373" s="26" t="s">
        <v>1553</v>
      </c>
      <c r="F373" s="18">
        <f>G373+H373+I373</f>
        <v>3006.9121599999999</v>
      </c>
      <c r="G373" s="19">
        <v>2540.9967200000001</v>
      </c>
      <c r="H373" s="19">
        <v>413.73327999999998</v>
      </c>
      <c r="I373" s="6">
        <v>52.182160000000003</v>
      </c>
      <c r="J373" s="18">
        <f>K373+L373+M373</f>
        <v>3006.9121599999999</v>
      </c>
      <c r="K373" s="19">
        <v>2540.9967200000001</v>
      </c>
      <c r="L373" s="19">
        <v>413.73327999999998</v>
      </c>
      <c r="M373" s="6">
        <v>52.182160000000003</v>
      </c>
      <c r="N373" s="27">
        <f t="shared" si="229"/>
        <v>100</v>
      </c>
      <c r="O373" s="19">
        <f t="shared" si="229"/>
        <v>100</v>
      </c>
      <c r="P373" s="19">
        <f t="shared" si="229"/>
        <v>100</v>
      </c>
      <c r="Q373" s="19">
        <f t="shared" si="184"/>
        <v>100</v>
      </c>
    </row>
    <row r="374" spans="1:17" s="127" customFormat="1" ht="12">
      <c r="A374" s="281"/>
      <c r="B374" s="281"/>
      <c r="C374" s="281"/>
      <c r="D374" s="32"/>
      <c r="E374" s="9" t="s">
        <v>1557</v>
      </c>
      <c r="F374" s="18">
        <f>G374+H374+I374</f>
        <v>2186.4571099999998</v>
      </c>
      <c r="G374" s="19"/>
      <c r="H374" s="19">
        <v>2186.4571099999998</v>
      </c>
      <c r="I374" s="6"/>
      <c r="J374" s="18">
        <f>K374+L374+M374</f>
        <v>2124.9194299999999</v>
      </c>
      <c r="K374" s="19"/>
      <c r="L374" s="19">
        <v>2124.9194299999999</v>
      </c>
      <c r="M374" s="6"/>
      <c r="N374" s="27">
        <f t="shared" si="229"/>
        <v>97.185507105602454</v>
      </c>
      <c r="O374" s="19"/>
      <c r="P374" s="19">
        <f>L374/H374*100</f>
        <v>97.185507105602454</v>
      </c>
      <c r="Q374" s="19"/>
    </row>
    <row r="375" spans="1:17" s="30" customFormat="1" ht="36">
      <c r="A375" s="265" t="s">
        <v>379</v>
      </c>
      <c r="B375" s="265" t="s">
        <v>380</v>
      </c>
      <c r="C375" s="265" t="s">
        <v>963</v>
      </c>
      <c r="D375" s="103" t="s">
        <v>15</v>
      </c>
      <c r="E375" s="26"/>
      <c r="F375" s="18">
        <f>F376</f>
        <v>1502.3</v>
      </c>
      <c r="G375" s="19"/>
      <c r="H375" s="19"/>
      <c r="I375" s="6">
        <f>I376</f>
        <v>1502.3</v>
      </c>
      <c r="J375" s="18">
        <f>J376</f>
        <v>1472.17669</v>
      </c>
      <c r="K375" s="19"/>
      <c r="L375" s="19"/>
      <c r="M375" s="6">
        <f>M376</f>
        <v>1472.17669</v>
      </c>
      <c r="N375" s="27">
        <f t="shared" si="229"/>
        <v>97.994853890700924</v>
      </c>
      <c r="O375" s="19"/>
      <c r="P375" s="19"/>
      <c r="Q375" s="19">
        <f t="shared" si="184"/>
        <v>97.994853890700924</v>
      </c>
    </row>
    <row r="376" spans="1:17" s="30" customFormat="1" ht="60">
      <c r="A376" s="265"/>
      <c r="B376" s="265"/>
      <c r="C376" s="265"/>
      <c r="D376" s="128" t="s">
        <v>349</v>
      </c>
      <c r="E376" s="26"/>
      <c r="F376" s="18">
        <f>F377+F378</f>
        <v>1502.3</v>
      </c>
      <c r="G376" s="19"/>
      <c r="H376" s="19"/>
      <c r="I376" s="6">
        <f>I377+I378</f>
        <v>1502.3</v>
      </c>
      <c r="J376" s="18">
        <f>J377+J378</f>
        <v>1472.17669</v>
      </c>
      <c r="K376" s="19"/>
      <c r="L376" s="19"/>
      <c r="M376" s="6">
        <f>M377+M378</f>
        <v>1472.17669</v>
      </c>
      <c r="N376" s="27">
        <f t="shared" si="229"/>
        <v>97.994853890700924</v>
      </c>
      <c r="O376" s="19"/>
      <c r="P376" s="19"/>
      <c r="Q376" s="19">
        <f t="shared" si="184"/>
        <v>97.994853890700924</v>
      </c>
    </row>
    <row r="377" spans="1:17" s="30" customFormat="1" ht="12">
      <c r="A377" s="265"/>
      <c r="B377" s="265"/>
      <c r="C377" s="265"/>
      <c r="D377" s="128"/>
      <c r="E377" s="26" t="s">
        <v>359</v>
      </c>
      <c r="F377" s="18">
        <v>1482.8</v>
      </c>
      <c r="G377" s="19"/>
      <c r="H377" s="19"/>
      <c r="I377" s="6">
        <v>1482.8</v>
      </c>
      <c r="J377" s="18">
        <v>1454.68869</v>
      </c>
      <c r="K377" s="19"/>
      <c r="L377" s="19"/>
      <c r="M377" s="6">
        <v>1454.68869</v>
      </c>
      <c r="N377" s="27">
        <f t="shared" si="229"/>
        <v>98.104173860264368</v>
      </c>
      <c r="O377" s="19"/>
      <c r="P377" s="19"/>
      <c r="Q377" s="19">
        <f t="shared" si="184"/>
        <v>98.104173860264368</v>
      </c>
    </row>
    <row r="378" spans="1:17" s="30" customFormat="1" ht="12">
      <c r="A378" s="265"/>
      <c r="B378" s="265"/>
      <c r="C378" s="265"/>
      <c r="D378" s="128"/>
      <c r="E378" s="26" t="s">
        <v>360</v>
      </c>
      <c r="F378" s="18">
        <v>19.5</v>
      </c>
      <c r="G378" s="19"/>
      <c r="H378" s="19"/>
      <c r="I378" s="6">
        <v>19.5</v>
      </c>
      <c r="J378" s="18">
        <v>17.488</v>
      </c>
      <c r="K378" s="19"/>
      <c r="L378" s="19"/>
      <c r="M378" s="6">
        <v>17.488</v>
      </c>
      <c r="N378" s="27">
        <f t="shared" si="229"/>
        <v>89.682051282051276</v>
      </c>
      <c r="O378" s="19"/>
      <c r="P378" s="19"/>
      <c r="Q378" s="19">
        <f t="shared" si="184"/>
        <v>89.682051282051276</v>
      </c>
    </row>
    <row r="379" spans="1:17" s="30" customFormat="1" ht="34.5" customHeight="1">
      <c r="A379" s="265" t="s">
        <v>381</v>
      </c>
      <c r="B379" s="265" t="s">
        <v>382</v>
      </c>
      <c r="C379" s="265" t="s">
        <v>962</v>
      </c>
      <c r="D379" s="103" t="s">
        <v>15</v>
      </c>
      <c r="E379" s="26"/>
      <c r="F379" s="18">
        <f>G379+H379+I379</f>
        <v>3006.9121599999999</v>
      </c>
      <c r="G379" s="19">
        <f>G380</f>
        <v>2540.9967200000001</v>
      </c>
      <c r="H379" s="19">
        <f t="shared" ref="H379:I379" si="234">H380</f>
        <v>413.73327999999998</v>
      </c>
      <c r="I379" s="19">
        <f t="shared" si="234"/>
        <v>52.182160000000003</v>
      </c>
      <c r="J379" s="18">
        <f>K379+L379+M379</f>
        <v>3006.9121599999999</v>
      </c>
      <c r="K379" s="19">
        <f>K380</f>
        <v>2540.9967200000001</v>
      </c>
      <c r="L379" s="19">
        <f t="shared" ref="L379" si="235">L380</f>
        <v>413.73327999999998</v>
      </c>
      <c r="M379" s="19">
        <f t="shared" ref="M379" si="236">M380</f>
        <v>52.182160000000003</v>
      </c>
      <c r="N379" s="27">
        <f t="shared" si="229"/>
        <v>100</v>
      </c>
      <c r="O379" s="19">
        <f t="shared" si="229"/>
        <v>100</v>
      </c>
      <c r="P379" s="19">
        <f t="shared" si="229"/>
        <v>100</v>
      </c>
      <c r="Q379" s="19">
        <f t="shared" si="184"/>
        <v>100</v>
      </c>
    </row>
    <row r="380" spans="1:17" s="30" customFormat="1" ht="62.25" customHeight="1">
      <c r="A380" s="265"/>
      <c r="B380" s="265"/>
      <c r="C380" s="265"/>
      <c r="D380" s="103" t="s">
        <v>378</v>
      </c>
      <c r="E380" s="26"/>
      <c r="F380" s="18">
        <f>F381</f>
        <v>3006.9121599999999</v>
      </c>
      <c r="G380" s="19">
        <f t="shared" ref="G380:M380" si="237">G381</f>
        <v>2540.9967200000001</v>
      </c>
      <c r="H380" s="19">
        <f t="shared" si="237"/>
        <v>413.73327999999998</v>
      </c>
      <c r="I380" s="6">
        <f t="shared" si="237"/>
        <v>52.182160000000003</v>
      </c>
      <c r="J380" s="18">
        <f>J381</f>
        <v>3006.9121599999999</v>
      </c>
      <c r="K380" s="19">
        <f t="shared" si="237"/>
        <v>2540.9967200000001</v>
      </c>
      <c r="L380" s="19">
        <f t="shared" si="237"/>
        <v>413.73327999999998</v>
      </c>
      <c r="M380" s="6">
        <f t="shared" si="237"/>
        <v>52.182160000000003</v>
      </c>
      <c r="N380" s="27">
        <f t="shared" si="229"/>
        <v>100</v>
      </c>
      <c r="O380" s="19">
        <f t="shared" si="229"/>
        <v>100</v>
      </c>
      <c r="P380" s="19">
        <f t="shared" si="229"/>
        <v>100</v>
      </c>
      <c r="Q380" s="19">
        <f t="shared" si="184"/>
        <v>100</v>
      </c>
    </row>
    <row r="381" spans="1:17" s="30" customFormat="1" ht="49.5" customHeight="1">
      <c r="A381" s="265"/>
      <c r="B381" s="265"/>
      <c r="C381" s="265"/>
      <c r="D381" s="128"/>
      <c r="E381" s="26" t="s">
        <v>1553</v>
      </c>
      <c r="F381" s="18">
        <f>G381+H381+I381</f>
        <v>3006.9121599999999</v>
      </c>
      <c r="G381" s="19">
        <v>2540.9967200000001</v>
      </c>
      <c r="H381" s="19">
        <v>413.73327999999998</v>
      </c>
      <c r="I381" s="6">
        <v>52.182160000000003</v>
      </c>
      <c r="J381" s="18">
        <f>K381+L381+M381</f>
        <v>3006.9121599999999</v>
      </c>
      <c r="K381" s="19">
        <v>2540.9967200000001</v>
      </c>
      <c r="L381" s="19">
        <v>413.73327999999998</v>
      </c>
      <c r="M381" s="6">
        <v>52.182160000000003</v>
      </c>
      <c r="N381" s="27">
        <f t="shared" si="229"/>
        <v>100</v>
      </c>
      <c r="O381" s="19">
        <f t="shared" si="229"/>
        <v>100</v>
      </c>
      <c r="P381" s="19">
        <f t="shared" si="229"/>
        <v>100</v>
      </c>
      <c r="Q381" s="19">
        <f t="shared" si="184"/>
        <v>100</v>
      </c>
    </row>
    <row r="382" spans="1:17" s="30" customFormat="1" ht="34.5" customHeight="1">
      <c r="A382" s="265" t="s">
        <v>1554</v>
      </c>
      <c r="B382" s="265" t="s">
        <v>1139</v>
      </c>
      <c r="C382" s="265" t="s">
        <v>1555</v>
      </c>
      <c r="D382" s="103" t="s">
        <v>15</v>
      </c>
      <c r="E382" s="26"/>
      <c r="F382" s="18">
        <f t="shared" ref="F382:F383" si="238">G382+H382+I382</f>
        <v>2186.4571099999998</v>
      </c>
      <c r="G382" s="19"/>
      <c r="H382" s="19">
        <v>2186.4571099999998</v>
      </c>
      <c r="I382" s="6"/>
      <c r="J382" s="18">
        <f t="shared" ref="J382:J383" si="239">K382+L382+M382</f>
        <v>2124.9194299999999</v>
      </c>
      <c r="K382" s="19"/>
      <c r="L382" s="19">
        <v>2124.9194299999999</v>
      </c>
      <c r="M382" s="6"/>
      <c r="N382" s="27">
        <f t="shared" si="229"/>
        <v>97.185507105602454</v>
      </c>
      <c r="O382" s="19"/>
      <c r="P382" s="19">
        <f t="shared" si="229"/>
        <v>97.185507105602454</v>
      </c>
      <c r="Q382" s="19"/>
    </row>
    <row r="383" spans="1:17" s="30" customFormat="1" ht="62.25" customHeight="1">
      <c r="A383" s="265"/>
      <c r="B383" s="265"/>
      <c r="C383" s="265"/>
      <c r="D383" s="103" t="s">
        <v>378</v>
      </c>
      <c r="E383" s="26"/>
      <c r="F383" s="18">
        <f t="shared" si="238"/>
        <v>2186.4571099999998</v>
      </c>
      <c r="G383" s="19"/>
      <c r="H383" s="19">
        <v>2186.4571099999998</v>
      </c>
      <c r="I383" s="6"/>
      <c r="J383" s="18">
        <f t="shared" si="239"/>
        <v>2124.9194299999999</v>
      </c>
      <c r="K383" s="19"/>
      <c r="L383" s="19">
        <v>2124.9194299999999</v>
      </c>
      <c r="M383" s="6"/>
      <c r="N383" s="27">
        <f t="shared" si="229"/>
        <v>97.185507105602454</v>
      </c>
      <c r="O383" s="19"/>
      <c r="P383" s="19">
        <f t="shared" si="229"/>
        <v>97.185507105602454</v>
      </c>
      <c r="Q383" s="19"/>
    </row>
    <row r="384" spans="1:17" s="30" customFormat="1" ht="49.5" customHeight="1">
      <c r="A384" s="265"/>
      <c r="B384" s="265"/>
      <c r="C384" s="265"/>
      <c r="D384" s="128"/>
      <c r="E384" s="9" t="s">
        <v>1557</v>
      </c>
      <c r="F384" s="18">
        <f>G384+H384+I384</f>
        <v>2186.4571099999998</v>
      </c>
      <c r="G384" s="19"/>
      <c r="H384" s="19">
        <v>2186.4571099999998</v>
      </c>
      <c r="I384" s="6"/>
      <c r="J384" s="18">
        <f>K384+L384+M384</f>
        <v>2124.9194299999999</v>
      </c>
      <c r="K384" s="19"/>
      <c r="L384" s="19">
        <v>2124.9194299999999</v>
      </c>
      <c r="M384" s="6"/>
      <c r="N384" s="27">
        <f t="shared" ref="N384:N386" si="240">J384/F384*100</f>
        <v>97.185507105602454</v>
      </c>
      <c r="O384" s="19"/>
      <c r="P384" s="19">
        <f>L384/H384*100</f>
        <v>97.185507105602454</v>
      </c>
      <c r="Q384" s="19"/>
    </row>
    <row r="385" spans="1:19" s="30" customFormat="1" ht="34.5" customHeight="1">
      <c r="A385" s="265" t="s">
        <v>1558</v>
      </c>
      <c r="B385" s="265" t="s">
        <v>634</v>
      </c>
      <c r="C385" s="265" t="s">
        <v>1559</v>
      </c>
      <c r="D385" s="103" t="s">
        <v>15</v>
      </c>
      <c r="E385" s="26"/>
      <c r="F385" s="18">
        <v>1434</v>
      </c>
      <c r="G385" s="19"/>
      <c r="H385" s="19"/>
      <c r="I385" s="6">
        <v>1434</v>
      </c>
      <c r="J385" s="18">
        <v>1137.4000000000001</v>
      </c>
      <c r="K385" s="19"/>
      <c r="L385" s="19"/>
      <c r="M385" s="6">
        <v>1137.4000000000001</v>
      </c>
      <c r="N385" s="27">
        <f t="shared" si="240"/>
        <v>79.316596931659703</v>
      </c>
      <c r="O385" s="19"/>
      <c r="P385" s="19"/>
      <c r="Q385" s="19">
        <f t="shared" ref="Q385:Q386" si="241">M385/I385*100</f>
        <v>79.316596931659703</v>
      </c>
    </row>
    <row r="386" spans="1:19" s="30" customFormat="1" ht="62.25" customHeight="1">
      <c r="A386" s="265"/>
      <c r="B386" s="265"/>
      <c r="C386" s="265"/>
      <c r="D386" s="103" t="s">
        <v>1556</v>
      </c>
      <c r="E386" s="26"/>
      <c r="F386" s="18">
        <v>1434</v>
      </c>
      <c r="G386" s="19"/>
      <c r="H386" s="19"/>
      <c r="I386" s="6">
        <v>1434</v>
      </c>
      <c r="J386" s="18">
        <v>1137.4000000000001</v>
      </c>
      <c r="K386" s="19"/>
      <c r="L386" s="19"/>
      <c r="M386" s="6">
        <v>1137.4000000000001</v>
      </c>
      <c r="N386" s="27">
        <f t="shared" si="240"/>
        <v>79.316596931659703</v>
      </c>
      <c r="O386" s="19"/>
      <c r="P386" s="19"/>
      <c r="Q386" s="19">
        <f t="shared" si="241"/>
        <v>79.316596931659703</v>
      </c>
    </row>
    <row r="387" spans="1:19" s="30" customFormat="1" ht="26.25" customHeight="1">
      <c r="A387" s="265"/>
      <c r="B387" s="265"/>
      <c r="C387" s="265"/>
      <c r="D387" s="128"/>
      <c r="E387" s="9" t="s">
        <v>1560</v>
      </c>
      <c r="F387" s="18">
        <v>1434</v>
      </c>
      <c r="G387" s="19"/>
      <c r="H387" s="19"/>
      <c r="I387" s="6">
        <v>1434</v>
      </c>
      <c r="J387" s="18">
        <v>1137.4000000000001</v>
      </c>
      <c r="K387" s="19"/>
      <c r="L387" s="19"/>
      <c r="M387" s="6">
        <v>1137.4000000000001</v>
      </c>
      <c r="N387" s="27">
        <f t="shared" ref="N387" si="242">J387/F387*100</f>
        <v>79.316596931659703</v>
      </c>
      <c r="O387" s="19"/>
      <c r="P387" s="19"/>
      <c r="Q387" s="19">
        <f>M387/I387*100</f>
        <v>79.316596931659703</v>
      </c>
    </row>
    <row r="388" spans="1:19" s="127" customFormat="1" ht="44.25" customHeight="1">
      <c r="A388" s="281" t="s">
        <v>1668</v>
      </c>
      <c r="B388" s="281" t="s">
        <v>383</v>
      </c>
      <c r="C388" s="265" t="s">
        <v>1562</v>
      </c>
      <c r="D388" s="104" t="s">
        <v>15</v>
      </c>
      <c r="E388" s="26"/>
      <c r="F388" s="18">
        <f>F389</f>
        <v>20878.8</v>
      </c>
      <c r="G388" s="19"/>
      <c r="H388" s="19"/>
      <c r="I388" s="6">
        <f>I389</f>
        <v>20878.8</v>
      </c>
      <c r="J388" s="18">
        <f>J389</f>
        <v>20456.841550000001</v>
      </c>
      <c r="K388" s="19"/>
      <c r="L388" s="19"/>
      <c r="M388" s="6">
        <f>M389</f>
        <v>20456.841550000001</v>
      </c>
      <c r="N388" s="27">
        <f t="shared" ref="N388:N404" si="243">J388/F388*100</f>
        <v>97.979010048470229</v>
      </c>
      <c r="O388" s="19"/>
      <c r="P388" s="19"/>
      <c r="Q388" s="19">
        <f t="shared" ref="Q388:Q400" si="244">M388/I388*100</f>
        <v>97.979010048470229</v>
      </c>
      <c r="R388" s="19"/>
      <c r="S388" s="19"/>
    </row>
    <row r="389" spans="1:19" s="127" customFormat="1" ht="60">
      <c r="A389" s="281"/>
      <c r="B389" s="281"/>
      <c r="C389" s="265"/>
      <c r="D389" s="104" t="s">
        <v>349</v>
      </c>
      <c r="E389" s="26"/>
      <c r="F389" s="18">
        <f>F390+F391</f>
        <v>20878.8</v>
      </c>
      <c r="G389" s="19"/>
      <c r="H389" s="19"/>
      <c r="I389" s="6">
        <f>I390+I391</f>
        <v>20878.8</v>
      </c>
      <c r="J389" s="18">
        <f>J390+J391</f>
        <v>20456.841550000001</v>
      </c>
      <c r="K389" s="19"/>
      <c r="L389" s="19"/>
      <c r="M389" s="6">
        <f>M390+M391</f>
        <v>20456.841550000001</v>
      </c>
      <c r="N389" s="27">
        <f t="shared" si="243"/>
        <v>97.979010048470229</v>
      </c>
      <c r="O389" s="19"/>
      <c r="P389" s="19"/>
      <c r="Q389" s="19">
        <f t="shared" si="244"/>
        <v>97.979010048470229</v>
      </c>
    </row>
    <row r="390" spans="1:19" s="127" customFormat="1" ht="12">
      <c r="A390" s="281"/>
      <c r="B390" s="281"/>
      <c r="C390" s="265"/>
      <c r="D390" s="32"/>
      <c r="E390" s="26" t="s">
        <v>361</v>
      </c>
      <c r="F390" s="18">
        <v>20570</v>
      </c>
      <c r="G390" s="19"/>
      <c r="H390" s="19"/>
      <c r="I390" s="6">
        <v>20570</v>
      </c>
      <c r="J390" s="18">
        <v>20183.347379999999</v>
      </c>
      <c r="K390" s="19"/>
      <c r="L390" s="19"/>
      <c r="M390" s="6">
        <v>20183.347379999999</v>
      </c>
      <c r="N390" s="27">
        <f t="shared" si="243"/>
        <v>98.120308118619349</v>
      </c>
      <c r="O390" s="19"/>
      <c r="P390" s="19"/>
      <c r="Q390" s="19">
        <f t="shared" si="244"/>
        <v>98.120308118619349</v>
      </c>
    </row>
    <row r="391" spans="1:19" s="127" customFormat="1" ht="12">
      <c r="A391" s="281"/>
      <c r="B391" s="281"/>
      <c r="C391" s="265"/>
      <c r="D391" s="32"/>
      <c r="E391" s="26" t="s">
        <v>362</v>
      </c>
      <c r="F391" s="18">
        <v>308.8</v>
      </c>
      <c r="G391" s="19"/>
      <c r="H391" s="19"/>
      <c r="I391" s="6">
        <v>308.8</v>
      </c>
      <c r="J391" s="18">
        <v>273.49417</v>
      </c>
      <c r="K391" s="19"/>
      <c r="L391" s="19"/>
      <c r="M391" s="6">
        <v>273.49417</v>
      </c>
      <c r="N391" s="27">
        <f t="shared" si="243"/>
        <v>88.566764896373058</v>
      </c>
      <c r="O391" s="19"/>
      <c r="P391" s="19"/>
      <c r="Q391" s="19">
        <f t="shared" si="244"/>
        <v>88.566764896373058</v>
      </c>
    </row>
    <row r="392" spans="1:19" s="127" customFormat="1" ht="44.25" customHeight="1">
      <c r="A392" s="281" t="s">
        <v>384</v>
      </c>
      <c r="B392" s="281" t="s">
        <v>385</v>
      </c>
      <c r="C392" s="265" t="s">
        <v>386</v>
      </c>
      <c r="D392" s="104" t="s">
        <v>15</v>
      </c>
      <c r="E392" s="26"/>
      <c r="F392" s="18">
        <f>F393</f>
        <v>20878.8</v>
      </c>
      <c r="G392" s="19"/>
      <c r="H392" s="19"/>
      <c r="I392" s="6">
        <f>I393</f>
        <v>20878.8</v>
      </c>
      <c r="J392" s="18">
        <f>J393</f>
        <v>20456.841550000001</v>
      </c>
      <c r="K392" s="19"/>
      <c r="L392" s="19"/>
      <c r="M392" s="6">
        <f>M393</f>
        <v>20456.841550000001</v>
      </c>
      <c r="N392" s="27">
        <f t="shared" si="243"/>
        <v>97.979010048470229</v>
      </c>
      <c r="O392" s="19"/>
      <c r="P392" s="19"/>
      <c r="Q392" s="19">
        <f t="shared" si="244"/>
        <v>97.979010048470229</v>
      </c>
    </row>
    <row r="393" spans="1:19" s="127" customFormat="1" ht="60">
      <c r="A393" s="281"/>
      <c r="B393" s="281"/>
      <c r="C393" s="265"/>
      <c r="D393" s="104" t="s">
        <v>349</v>
      </c>
      <c r="E393" s="26"/>
      <c r="F393" s="18">
        <f>F394+F395</f>
        <v>20878.8</v>
      </c>
      <c r="G393" s="19"/>
      <c r="H393" s="19"/>
      <c r="I393" s="6">
        <f>I394+I395</f>
        <v>20878.8</v>
      </c>
      <c r="J393" s="18">
        <f>J394+J395</f>
        <v>20456.841550000001</v>
      </c>
      <c r="K393" s="19"/>
      <c r="L393" s="19"/>
      <c r="M393" s="6">
        <f>M394+M395</f>
        <v>20456.841550000001</v>
      </c>
      <c r="N393" s="27">
        <f t="shared" si="243"/>
        <v>97.979010048470229</v>
      </c>
      <c r="O393" s="19"/>
      <c r="P393" s="19"/>
      <c r="Q393" s="19">
        <f t="shared" si="244"/>
        <v>97.979010048470229</v>
      </c>
    </row>
    <row r="394" spans="1:19" s="127" customFormat="1" ht="12">
      <c r="A394" s="281"/>
      <c r="B394" s="281"/>
      <c r="C394" s="265"/>
      <c r="D394" s="32"/>
      <c r="E394" s="26" t="s">
        <v>361</v>
      </c>
      <c r="F394" s="18">
        <v>20570</v>
      </c>
      <c r="G394" s="19"/>
      <c r="H394" s="19"/>
      <c r="I394" s="6">
        <v>20570</v>
      </c>
      <c r="J394" s="18">
        <v>20183.347379999999</v>
      </c>
      <c r="K394" s="19"/>
      <c r="L394" s="19"/>
      <c r="M394" s="6">
        <v>20183.347379999999</v>
      </c>
      <c r="N394" s="27">
        <f t="shared" si="243"/>
        <v>98.120308118619349</v>
      </c>
      <c r="O394" s="19"/>
      <c r="P394" s="19"/>
      <c r="Q394" s="19">
        <f t="shared" si="244"/>
        <v>98.120308118619349</v>
      </c>
    </row>
    <row r="395" spans="1:19" s="127" customFormat="1" ht="12">
      <c r="A395" s="281"/>
      <c r="B395" s="281"/>
      <c r="C395" s="265"/>
      <c r="D395" s="32"/>
      <c r="E395" s="26" t="s">
        <v>362</v>
      </c>
      <c r="F395" s="18">
        <v>308.8</v>
      </c>
      <c r="G395" s="19"/>
      <c r="H395" s="19"/>
      <c r="I395" s="6">
        <v>308.8</v>
      </c>
      <c r="J395" s="18">
        <v>273.49417</v>
      </c>
      <c r="K395" s="19"/>
      <c r="L395" s="19"/>
      <c r="M395" s="6">
        <v>273.49417</v>
      </c>
      <c r="N395" s="27">
        <f t="shared" si="243"/>
        <v>88.566764896373058</v>
      </c>
      <c r="O395" s="19"/>
      <c r="P395" s="19"/>
      <c r="Q395" s="19">
        <f t="shared" si="244"/>
        <v>88.566764896373058</v>
      </c>
    </row>
    <row r="396" spans="1:19" s="127" customFormat="1" ht="102" customHeight="1">
      <c r="A396" s="281" t="s">
        <v>1669</v>
      </c>
      <c r="B396" s="281" t="s">
        <v>387</v>
      </c>
      <c r="C396" s="281" t="s">
        <v>967</v>
      </c>
      <c r="D396" s="104" t="s">
        <v>15</v>
      </c>
      <c r="E396" s="26"/>
      <c r="F396" s="18">
        <f>F397</f>
        <v>61273.654999999999</v>
      </c>
      <c r="G396" s="19"/>
      <c r="H396" s="19">
        <f t="shared" ref="H396:M396" si="245">H397</f>
        <v>1679.9960000000001</v>
      </c>
      <c r="I396" s="6">
        <f t="shared" si="245"/>
        <v>59593.659</v>
      </c>
      <c r="J396" s="18">
        <f t="shared" si="245"/>
        <v>58331.679329999999</v>
      </c>
      <c r="K396" s="19"/>
      <c r="L396" s="19">
        <f t="shared" si="245"/>
        <v>1630</v>
      </c>
      <c r="M396" s="6">
        <f t="shared" si="245"/>
        <v>56701.679329999999</v>
      </c>
      <c r="N396" s="27">
        <f t="shared" si="243"/>
        <v>95.198628725510176</v>
      </c>
      <c r="O396" s="27"/>
      <c r="P396" s="27">
        <f t="shared" ref="P396:P397" si="246">L396/H396*100</f>
        <v>97.02404053342984</v>
      </c>
      <c r="Q396" s="27">
        <f t="shared" si="244"/>
        <v>95.147168812037535</v>
      </c>
    </row>
    <row r="397" spans="1:19" s="127" customFormat="1" ht="48" customHeight="1">
      <c r="A397" s="281"/>
      <c r="B397" s="281"/>
      <c r="C397" s="281"/>
      <c r="D397" s="32" t="s">
        <v>349</v>
      </c>
      <c r="E397" s="26"/>
      <c r="F397" s="18">
        <f>SUM(F398:F404)</f>
        <v>61273.654999999999</v>
      </c>
      <c r="G397" s="19"/>
      <c r="H397" s="19">
        <f>SUM(H398:H404)</f>
        <v>1679.9960000000001</v>
      </c>
      <c r="I397" s="6">
        <f>SUM(I398:I404)</f>
        <v>59593.659</v>
      </c>
      <c r="J397" s="18">
        <f>SUM(J398:J404)</f>
        <v>58331.679329999999</v>
      </c>
      <c r="K397" s="19"/>
      <c r="L397" s="19">
        <f>SUM(L398:L404)</f>
        <v>1630</v>
      </c>
      <c r="M397" s="6">
        <f>SUM(M398:M404)</f>
        <v>56701.679329999999</v>
      </c>
      <c r="N397" s="27">
        <f t="shared" si="243"/>
        <v>95.198628725510176</v>
      </c>
      <c r="O397" s="27"/>
      <c r="P397" s="27">
        <f t="shared" si="246"/>
        <v>97.02404053342984</v>
      </c>
      <c r="Q397" s="27">
        <f t="shared" si="244"/>
        <v>95.147168812037535</v>
      </c>
    </row>
    <row r="398" spans="1:19" s="127" customFormat="1" ht="12">
      <c r="A398" s="281"/>
      <c r="B398" s="281"/>
      <c r="C398" s="281"/>
      <c r="D398" s="32"/>
      <c r="E398" s="26" t="s">
        <v>363</v>
      </c>
      <c r="F398" s="18">
        <v>44186.55</v>
      </c>
      <c r="G398" s="19"/>
      <c r="H398" s="19"/>
      <c r="I398" s="6">
        <v>44186.55</v>
      </c>
      <c r="J398" s="18">
        <v>41588.112130000001</v>
      </c>
      <c r="K398" s="19"/>
      <c r="L398" s="19"/>
      <c r="M398" s="6">
        <v>41588.112130000001</v>
      </c>
      <c r="N398" s="27">
        <f t="shared" si="243"/>
        <v>94.119391828508896</v>
      </c>
      <c r="O398" s="27"/>
      <c r="P398" s="27"/>
      <c r="Q398" s="27">
        <f t="shared" si="244"/>
        <v>94.119391828508896</v>
      </c>
    </row>
    <row r="399" spans="1:19" s="127" customFormat="1" ht="12">
      <c r="A399" s="281"/>
      <c r="B399" s="281"/>
      <c r="C399" s="281"/>
      <c r="D399" s="32"/>
      <c r="E399" s="26" t="s">
        <v>364</v>
      </c>
      <c r="F399" s="18">
        <v>8936.5560000000005</v>
      </c>
      <c r="G399" s="19"/>
      <c r="H399" s="19"/>
      <c r="I399" s="6">
        <v>8936.5560000000005</v>
      </c>
      <c r="J399" s="18">
        <v>8698.8599300000005</v>
      </c>
      <c r="K399" s="19"/>
      <c r="L399" s="19"/>
      <c r="M399" s="6">
        <v>8698.8599300000005</v>
      </c>
      <c r="N399" s="27">
        <f t="shared" si="243"/>
        <v>97.340182616211436</v>
      </c>
      <c r="O399" s="27"/>
      <c r="P399" s="27"/>
      <c r="Q399" s="27">
        <f t="shared" si="244"/>
        <v>97.340182616211436</v>
      </c>
    </row>
    <row r="400" spans="1:19" s="127" customFormat="1" ht="12">
      <c r="A400" s="281"/>
      <c r="B400" s="281"/>
      <c r="C400" s="281"/>
      <c r="D400" s="32"/>
      <c r="E400" s="26" t="s">
        <v>365</v>
      </c>
      <c r="F400" s="18">
        <v>5838.0529999999999</v>
      </c>
      <c r="G400" s="19"/>
      <c r="H400" s="19"/>
      <c r="I400" s="6">
        <v>5838.0529999999999</v>
      </c>
      <c r="J400" s="18">
        <v>5828.2169999999996</v>
      </c>
      <c r="K400" s="19"/>
      <c r="L400" s="19"/>
      <c r="M400" s="6">
        <v>5828.2169999999996</v>
      </c>
      <c r="N400" s="27">
        <f t="shared" si="243"/>
        <v>99.831519172573451</v>
      </c>
      <c r="O400" s="27"/>
      <c r="P400" s="27"/>
      <c r="Q400" s="27">
        <f t="shared" si="244"/>
        <v>99.831519172573451</v>
      </c>
    </row>
    <row r="401" spans="1:17" s="127" customFormat="1" ht="12">
      <c r="A401" s="281"/>
      <c r="B401" s="281"/>
      <c r="C401" s="281"/>
      <c r="D401" s="32"/>
      <c r="E401" s="26" t="s">
        <v>1563</v>
      </c>
      <c r="F401" s="18">
        <v>1587.9</v>
      </c>
      <c r="G401" s="19"/>
      <c r="H401" s="19">
        <v>1587.9</v>
      </c>
      <c r="I401" s="6"/>
      <c r="J401" s="18">
        <v>1587.9</v>
      </c>
      <c r="K401" s="19"/>
      <c r="L401" s="19">
        <v>1587.9</v>
      </c>
      <c r="M401" s="6"/>
      <c r="N401" s="27">
        <f>L401/F401*100</f>
        <v>100</v>
      </c>
      <c r="O401" s="27"/>
      <c r="P401" s="27">
        <f t="shared" ref="P401:P402" si="247">N401/H401*100</f>
        <v>6.2976257950752572</v>
      </c>
      <c r="Q401" s="27"/>
    </row>
    <row r="402" spans="1:17" s="127" customFormat="1" ht="12">
      <c r="A402" s="281"/>
      <c r="B402" s="281"/>
      <c r="C402" s="281"/>
      <c r="D402" s="32"/>
      <c r="E402" s="26" t="s">
        <v>1564</v>
      </c>
      <c r="F402" s="18">
        <v>92.096000000000004</v>
      </c>
      <c r="G402" s="19"/>
      <c r="H402" s="19">
        <v>92.096000000000004</v>
      </c>
      <c r="I402" s="6"/>
      <c r="J402" s="18">
        <v>42.1</v>
      </c>
      <c r="K402" s="19"/>
      <c r="L402" s="19">
        <v>42.1</v>
      </c>
      <c r="M402" s="6"/>
      <c r="N402" s="27">
        <f>L402/F402*100</f>
        <v>45.713168867268941</v>
      </c>
      <c r="O402" s="27"/>
      <c r="P402" s="27">
        <f t="shared" si="247"/>
        <v>49.636432491388263</v>
      </c>
      <c r="Q402" s="27"/>
    </row>
    <row r="403" spans="1:17" s="30" customFormat="1" ht="15.75" customHeight="1">
      <c r="A403" s="281"/>
      <c r="B403" s="281"/>
      <c r="C403" s="281"/>
      <c r="D403" s="128"/>
      <c r="E403" s="26" t="s">
        <v>366</v>
      </c>
      <c r="F403" s="18">
        <v>562.5</v>
      </c>
      <c r="G403" s="19"/>
      <c r="H403" s="19"/>
      <c r="I403" s="6">
        <v>562.5</v>
      </c>
      <c r="J403" s="18">
        <v>521.55447000000004</v>
      </c>
      <c r="K403" s="19"/>
      <c r="L403" s="19"/>
      <c r="M403" s="6">
        <v>521.55447000000004</v>
      </c>
      <c r="N403" s="27">
        <f t="shared" si="243"/>
        <v>92.720794666666677</v>
      </c>
      <c r="O403" s="27"/>
      <c r="P403" s="27"/>
      <c r="Q403" s="27">
        <f t="shared" ref="Q403:Q404" si="248">M403/I403*100</f>
        <v>92.720794666666677</v>
      </c>
    </row>
    <row r="404" spans="1:17" s="30" customFormat="1" ht="12">
      <c r="A404" s="281"/>
      <c r="B404" s="281"/>
      <c r="C404" s="281"/>
      <c r="D404" s="128"/>
      <c r="E404" s="26" t="s">
        <v>367</v>
      </c>
      <c r="F404" s="18">
        <v>70</v>
      </c>
      <c r="G404" s="19"/>
      <c r="H404" s="19"/>
      <c r="I404" s="6">
        <v>70</v>
      </c>
      <c r="J404" s="18">
        <v>64.9358</v>
      </c>
      <c r="K404" s="19"/>
      <c r="L404" s="19"/>
      <c r="M404" s="6">
        <v>64.9358</v>
      </c>
      <c r="N404" s="27">
        <f t="shared" si="243"/>
        <v>92.765428571428572</v>
      </c>
      <c r="O404" s="27"/>
      <c r="P404" s="27"/>
      <c r="Q404" s="27">
        <f t="shared" si="248"/>
        <v>92.765428571428572</v>
      </c>
    </row>
    <row r="405" spans="1:17" s="127" customFormat="1" ht="33" customHeight="1">
      <c r="A405" s="281" t="s">
        <v>388</v>
      </c>
      <c r="B405" s="281" t="s">
        <v>389</v>
      </c>
      <c r="C405" s="281" t="s">
        <v>961</v>
      </c>
      <c r="D405" s="104" t="s">
        <v>15</v>
      </c>
      <c r="E405" s="26"/>
      <c r="F405" s="18">
        <f>F406</f>
        <v>60641.154999999999</v>
      </c>
      <c r="G405" s="19"/>
      <c r="H405" s="19">
        <f t="shared" ref="H405:M405" si="249">H406</f>
        <v>1679.9960000000001</v>
      </c>
      <c r="I405" s="6">
        <f t="shared" si="249"/>
        <v>58961.159</v>
      </c>
      <c r="J405" s="18">
        <f t="shared" si="249"/>
        <v>57745.189059999997</v>
      </c>
      <c r="K405" s="19"/>
      <c r="L405" s="19">
        <f t="shared" si="249"/>
        <v>1630</v>
      </c>
      <c r="M405" s="6">
        <f t="shared" si="249"/>
        <v>56115.189059999997</v>
      </c>
      <c r="N405" s="27">
        <f t="shared" ref="N405:Q405" si="250">N406</f>
        <v>95.224421533527845</v>
      </c>
      <c r="O405" s="27"/>
      <c r="P405" s="27">
        <f t="shared" si="250"/>
        <v>97.02404053342984</v>
      </c>
      <c r="Q405" s="27">
        <f t="shared" si="250"/>
        <v>95.173144510269879</v>
      </c>
    </row>
    <row r="406" spans="1:17" s="127" customFormat="1" ht="49.5" customHeight="1">
      <c r="A406" s="281"/>
      <c r="B406" s="281"/>
      <c r="C406" s="281"/>
      <c r="D406" s="103" t="s">
        <v>349</v>
      </c>
      <c r="E406" s="26"/>
      <c r="F406" s="18">
        <f>F407+F408+F409+F410+F411</f>
        <v>60641.154999999999</v>
      </c>
      <c r="G406" s="19"/>
      <c r="H406" s="19">
        <f t="shared" ref="H406:M406" si="251">H407+H408+H409+H410+H411</f>
        <v>1679.9960000000001</v>
      </c>
      <c r="I406" s="6">
        <f t="shared" si="251"/>
        <v>58961.159</v>
      </c>
      <c r="J406" s="18">
        <f t="shared" si="251"/>
        <v>57745.189059999997</v>
      </c>
      <c r="K406" s="19"/>
      <c r="L406" s="19">
        <f t="shared" si="251"/>
        <v>1630</v>
      </c>
      <c r="M406" s="6">
        <f t="shared" si="251"/>
        <v>56115.189059999997</v>
      </c>
      <c r="N406" s="27">
        <f t="shared" ref="N406:N431" si="252">J406/F406*100</f>
        <v>95.224421533527845</v>
      </c>
      <c r="O406" s="27"/>
      <c r="P406" s="27">
        <f t="shared" ref="P406" si="253">L406/H406*100</f>
        <v>97.02404053342984</v>
      </c>
      <c r="Q406" s="27">
        <f t="shared" ref="Q406" si="254">M406/I406*100</f>
        <v>95.173144510269879</v>
      </c>
    </row>
    <row r="407" spans="1:17" s="127" customFormat="1" ht="12">
      <c r="A407" s="281"/>
      <c r="B407" s="281"/>
      <c r="C407" s="281"/>
      <c r="D407" s="32"/>
      <c r="E407" s="26" t="s">
        <v>363</v>
      </c>
      <c r="F407" s="18">
        <v>44186.55</v>
      </c>
      <c r="G407" s="19"/>
      <c r="H407" s="19"/>
      <c r="I407" s="6">
        <v>44186.55</v>
      </c>
      <c r="J407" s="18">
        <v>41588.112130000001</v>
      </c>
      <c r="K407" s="19"/>
      <c r="L407" s="19"/>
      <c r="M407" s="6">
        <v>41588.112130000001</v>
      </c>
      <c r="N407" s="27">
        <f t="shared" si="252"/>
        <v>94.119391828508896</v>
      </c>
      <c r="O407" s="27"/>
      <c r="P407" s="27"/>
      <c r="Q407" s="27">
        <f t="shared" ref="Q407:Q409" si="255">M407/I407*100</f>
        <v>94.119391828508896</v>
      </c>
    </row>
    <row r="408" spans="1:17" s="127" customFormat="1" ht="12">
      <c r="A408" s="281"/>
      <c r="B408" s="281"/>
      <c r="C408" s="281"/>
      <c r="D408" s="32"/>
      <c r="E408" s="26" t="s">
        <v>364</v>
      </c>
      <c r="F408" s="18">
        <v>8936.5560000000005</v>
      </c>
      <c r="G408" s="19"/>
      <c r="H408" s="19"/>
      <c r="I408" s="6">
        <v>8936.5560000000005</v>
      </c>
      <c r="J408" s="18">
        <v>8698.8599300000005</v>
      </c>
      <c r="K408" s="19"/>
      <c r="L408" s="19"/>
      <c r="M408" s="6">
        <v>8698.8599300000005</v>
      </c>
      <c r="N408" s="27">
        <f t="shared" si="252"/>
        <v>97.340182616211436</v>
      </c>
      <c r="O408" s="27"/>
      <c r="P408" s="27"/>
      <c r="Q408" s="27">
        <f t="shared" si="255"/>
        <v>97.340182616211436</v>
      </c>
    </row>
    <row r="409" spans="1:17" s="127" customFormat="1" ht="12">
      <c r="A409" s="281"/>
      <c r="B409" s="281"/>
      <c r="C409" s="281"/>
      <c r="D409" s="32"/>
      <c r="E409" s="26" t="s">
        <v>365</v>
      </c>
      <c r="F409" s="18">
        <v>5838.0529999999999</v>
      </c>
      <c r="G409" s="19"/>
      <c r="H409" s="19"/>
      <c r="I409" s="6">
        <v>5838.0529999999999</v>
      </c>
      <c r="J409" s="18">
        <v>5828.2169999999996</v>
      </c>
      <c r="K409" s="19"/>
      <c r="L409" s="19"/>
      <c r="M409" s="6">
        <v>5828.2169999999996</v>
      </c>
      <c r="N409" s="27">
        <f t="shared" si="252"/>
        <v>99.831519172573451</v>
      </c>
      <c r="O409" s="27"/>
      <c r="P409" s="27"/>
      <c r="Q409" s="27">
        <f t="shared" si="255"/>
        <v>99.831519172573451</v>
      </c>
    </row>
    <row r="410" spans="1:17" s="127" customFormat="1" ht="12">
      <c r="A410" s="281"/>
      <c r="B410" s="281"/>
      <c r="C410" s="281"/>
      <c r="D410" s="32"/>
      <c r="E410" s="26" t="s">
        <v>1563</v>
      </c>
      <c r="F410" s="18">
        <v>1587.9</v>
      </c>
      <c r="G410" s="19"/>
      <c r="H410" s="19">
        <v>1587.9</v>
      </c>
      <c r="I410" s="6"/>
      <c r="J410" s="18">
        <v>1587.9</v>
      </c>
      <c r="K410" s="19"/>
      <c r="L410" s="19">
        <v>1587.9</v>
      </c>
      <c r="M410" s="6"/>
      <c r="N410" s="27">
        <f>L410/F410*100</f>
        <v>100</v>
      </c>
      <c r="O410" s="27"/>
      <c r="P410" s="27">
        <f t="shared" ref="P410:P411" si="256">N410/H410*100</f>
        <v>6.2976257950752572</v>
      </c>
      <c r="Q410" s="27"/>
    </row>
    <row r="411" spans="1:17" s="127" customFormat="1" ht="12">
      <c r="A411" s="281"/>
      <c r="B411" s="281"/>
      <c r="C411" s="281"/>
      <c r="D411" s="32"/>
      <c r="E411" s="26" t="s">
        <v>1564</v>
      </c>
      <c r="F411" s="18">
        <v>92.096000000000004</v>
      </c>
      <c r="G411" s="19"/>
      <c r="H411" s="19">
        <v>92.096000000000004</v>
      </c>
      <c r="I411" s="6"/>
      <c r="J411" s="18">
        <v>42.1</v>
      </c>
      <c r="K411" s="19"/>
      <c r="L411" s="19">
        <v>42.1</v>
      </c>
      <c r="M411" s="6"/>
      <c r="N411" s="27">
        <f>L411/F411*100</f>
        <v>45.713168867268941</v>
      </c>
      <c r="O411" s="27"/>
      <c r="P411" s="27">
        <f t="shared" si="256"/>
        <v>49.636432491388263</v>
      </c>
      <c r="Q411" s="27"/>
    </row>
    <row r="412" spans="1:17" s="30" customFormat="1" ht="34.5" customHeight="1">
      <c r="A412" s="265" t="s">
        <v>390</v>
      </c>
      <c r="B412" s="265" t="s">
        <v>391</v>
      </c>
      <c r="C412" s="265" t="s">
        <v>960</v>
      </c>
      <c r="D412" s="104" t="s">
        <v>15</v>
      </c>
      <c r="E412" s="26"/>
      <c r="F412" s="18">
        <v>562.5</v>
      </c>
      <c r="G412" s="19"/>
      <c r="H412" s="19"/>
      <c r="I412" s="6">
        <v>562.5</v>
      </c>
      <c r="J412" s="18">
        <v>521.55447000000004</v>
      </c>
      <c r="K412" s="19"/>
      <c r="L412" s="19"/>
      <c r="M412" s="6">
        <v>521.55447000000004</v>
      </c>
      <c r="N412" s="27">
        <f t="shared" ref="N412:N414" si="257">J412/F412*100</f>
        <v>92.720794666666677</v>
      </c>
      <c r="O412" s="19"/>
      <c r="P412" s="19"/>
      <c r="Q412" s="19">
        <f t="shared" ref="Q412:Q413" si="258">M412/I412*100</f>
        <v>92.720794666666677</v>
      </c>
    </row>
    <row r="413" spans="1:17" s="30" customFormat="1" ht="56.25" customHeight="1">
      <c r="A413" s="265"/>
      <c r="B413" s="265"/>
      <c r="C413" s="265"/>
      <c r="D413" s="103" t="s">
        <v>349</v>
      </c>
      <c r="E413" s="26"/>
      <c r="F413" s="18">
        <v>562.5</v>
      </c>
      <c r="G413" s="19"/>
      <c r="H413" s="19"/>
      <c r="I413" s="6">
        <v>562.5</v>
      </c>
      <c r="J413" s="18">
        <v>521.55447000000004</v>
      </c>
      <c r="K413" s="19"/>
      <c r="L413" s="19"/>
      <c r="M413" s="6">
        <v>521.55447000000004</v>
      </c>
      <c r="N413" s="27">
        <f t="shared" si="257"/>
        <v>92.720794666666677</v>
      </c>
      <c r="O413" s="19"/>
      <c r="P413" s="19"/>
      <c r="Q413" s="19">
        <f t="shared" si="258"/>
        <v>92.720794666666677</v>
      </c>
    </row>
    <row r="414" spans="1:17" s="30" customFormat="1" ht="15.75" customHeight="1">
      <c r="A414" s="265"/>
      <c r="B414" s="265"/>
      <c r="C414" s="265"/>
      <c r="D414" s="128"/>
      <c r="E414" s="26" t="s">
        <v>366</v>
      </c>
      <c r="F414" s="18">
        <v>562.5</v>
      </c>
      <c r="G414" s="19"/>
      <c r="H414" s="19"/>
      <c r="I414" s="6">
        <v>562.5</v>
      </c>
      <c r="J414" s="18">
        <v>521.55447000000004</v>
      </c>
      <c r="K414" s="19"/>
      <c r="L414" s="19"/>
      <c r="M414" s="6">
        <v>521.55447000000004</v>
      </c>
      <c r="N414" s="27">
        <f t="shared" si="257"/>
        <v>92.720794666666677</v>
      </c>
      <c r="O414" s="19"/>
      <c r="P414" s="19"/>
      <c r="Q414" s="19">
        <f>M414/I414*100</f>
        <v>92.720794666666677</v>
      </c>
    </row>
    <row r="415" spans="1:17" s="30" customFormat="1" ht="34.5" customHeight="1">
      <c r="A415" s="265" t="s">
        <v>392</v>
      </c>
      <c r="B415" s="265" t="s">
        <v>393</v>
      </c>
      <c r="C415" s="265" t="s">
        <v>959</v>
      </c>
      <c r="D415" s="104" t="s">
        <v>15</v>
      </c>
      <c r="E415" s="26"/>
      <c r="F415" s="18">
        <v>70</v>
      </c>
      <c r="G415" s="19"/>
      <c r="H415" s="19"/>
      <c r="I415" s="6">
        <v>70</v>
      </c>
      <c r="J415" s="18">
        <v>64.9358</v>
      </c>
      <c r="K415" s="19"/>
      <c r="L415" s="19"/>
      <c r="M415" s="6">
        <v>64.9358</v>
      </c>
      <c r="N415" s="27">
        <f t="shared" si="252"/>
        <v>92.765428571428572</v>
      </c>
      <c r="O415" s="19"/>
      <c r="P415" s="19"/>
      <c r="Q415" s="19">
        <f>M415/I415*100</f>
        <v>92.765428571428572</v>
      </c>
    </row>
    <row r="416" spans="1:17" s="30" customFormat="1" ht="56.25" customHeight="1">
      <c r="A416" s="265"/>
      <c r="B416" s="265"/>
      <c r="C416" s="265"/>
      <c r="D416" s="103" t="s">
        <v>349</v>
      </c>
      <c r="E416" s="26"/>
      <c r="F416" s="18">
        <v>70</v>
      </c>
      <c r="G416" s="19"/>
      <c r="H416" s="19"/>
      <c r="I416" s="6">
        <v>70</v>
      </c>
      <c r="J416" s="18">
        <v>64.9358</v>
      </c>
      <c r="K416" s="19"/>
      <c r="L416" s="19"/>
      <c r="M416" s="6">
        <v>64.9358</v>
      </c>
      <c r="N416" s="27">
        <f t="shared" si="252"/>
        <v>92.765428571428572</v>
      </c>
      <c r="O416" s="19"/>
      <c r="P416" s="19"/>
      <c r="Q416" s="19">
        <f>M416/I416*100</f>
        <v>92.765428571428572</v>
      </c>
    </row>
    <row r="417" spans="1:17" s="30" customFormat="1" ht="49.5" customHeight="1">
      <c r="A417" s="265"/>
      <c r="B417" s="265"/>
      <c r="C417" s="265"/>
      <c r="D417" s="128"/>
      <c r="E417" s="26" t="s">
        <v>367</v>
      </c>
      <c r="F417" s="18">
        <v>70</v>
      </c>
      <c r="G417" s="19"/>
      <c r="H417" s="19"/>
      <c r="I417" s="6">
        <v>70</v>
      </c>
      <c r="J417" s="18">
        <v>64.9358</v>
      </c>
      <c r="K417" s="19"/>
      <c r="L417" s="19"/>
      <c r="M417" s="6">
        <v>64.9358</v>
      </c>
      <c r="N417" s="27">
        <f t="shared" si="252"/>
        <v>92.765428571428572</v>
      </c>
      <c r="O417" s="19"/>
      <c r="P417" s="19"/>
      <c r="Q417" s="19">
        <f>M417/I417*100</f>
        <v>92.765428571428572</v>
      </c>
    </row>
    <row r="418" spans="1:17" s="30" customFormat="1" ht="27" customHeight="1">
      <c r="A418" s="268" t="s">
        <v>24</v>
      </c>
      <c r="B418" s="268" t="s">
        <v>395</v>
      </c>
      <c r="C418" s="268" t="s">
        <v>396</v>
      </c>
      <c r="D418" s="126" t="s">
        <v>397</v>
      </c>
      <c r="E418" s="28"/>
      <c r="F418" s="16">
        <f>F419+F432</f>
        <v>52379.298579999995</v>
      </c>
      <c r="G418" s="15">
        <f t="shared" ref="G418:I418" si="259">G419+G432</f>
        <v>0</v>
      </c>
      <c r="H418" s="15">
        <f t="shared" si="259"/>
        <v>2904.1639999999998</v>
      </c>
      <c r="I418" s="17">
        <f t="shared" si="259"/>
        <v>49475.134579999998</v>
      </c>
      <c r="J418" s="16">
        <f>J419+J432</f>
        <v>51892.487130000001</v>
      </c>
      <c r="K418" s="15">
        <f t="shared" ref="K418" si="260">K419+K432</f>
        <v>0</v>
      </c>
      <c r="L418" s="15">
        <f t="shared" ref="L418" si="261">L419+L432</f>
        <v>2834.1639999999998</v>
      </c>
      <c r="M418" s="17">
        <f t="shared" ref="M418" si="262">M419+M432</f>
        <v>49058.323130000004</v>
      </c>
      <c r="N418" s="29">
        <f t="shared" si="252"/>
        <v>99.07060334292855</v>
      </c>
      <c r="O418" s="15"/>
      <c r="P418" s="15">
        <f>L418/H418*100</f>
        <v>97.589667801129693</v>
      </c>
      <c r="Q418" s="15">
        <f t="shared" ref="Q418:Q423" si="263">M418/I418*100</f>
        <v>99.157533469007504</v>
      </c>
    </row>
    <row r="419" spans="1:17" s="30" customFormat="1" ht="24.75" customHeight="1">
      <c r="A419" s="269"/>
      <c r="B419" s="269"/>
      <c r="C419" s="269"/>
      <c r="D419" s="285" t="s">
        <v>398</v>
      </c>
      <c r="E419" s="26"/>
      <c r="F419" s="18">
        <f>SUM(F420:F431)</f>
        <v>50578.278579999998</v>
      </c>
      <c r="G419" s="19"/>
      <c r="H419" s="19">
        <f>SUM(H420:H431)</f>
        <v>1304.864</v>
      </c>
      <c r="I419" s="6">
        <f>SUM(I420:I431)</f>
        <v>49273.414579999997</v>
      </c>
      <c r="J419" s="18">
        <f>SUM(J420:J431)</f>
        <v>50091.467130000005</v>
      </c>
      <c r="K419" s="19"/>
      <c r="L419" s="19">
        <f>SUM(L420:L431)</f>
        <v>1234.864</v>
      </c>
      <c r="M419" s="6">
        <f>SUM(M420:M431)</f>
        <v>48856.603130000003</v>
      </c>
      <c r="N419" s="27">
        <f t="shared" si="252"/>
        <v>99.037508860191821</v>
      </c>
      <c r="O419" s="19"/>
      <c r="P419" s="19">
        <f>L419/H419*100</f>
        <v>94.635456262108548</v>
      </c>
      <c r="Q419" s="19">
        <f t="shared" si="263"/>
        <v>99.154084502661661</v>
      </c>
    </row>
    <row r="420" spans="1:17" s="30" customFormat="1" ht="15.75" customHeight="1">
      <c r="A420" s="269"/>
      <c r="B420" s="269"/>
      <c r="C420" s="269"/>
      <c r="D420" s="286"/>
      <c r="E420" s="26" t="s">
        <v>399</v>
      </c>
      <c r="F420" s="18">
        <v>131.5</v>
      </c>
      <c r="G420" s="19"/>
      <c r="H420" s="19"/>
      <c r="I420" s="6">
        <v>131.5</v>
      </c>
      <c r="J420" s="18">
        <v>131.5</v>
      </c>
      <c r="K420" s="19"/>
      <c r="L420" s="19"/>
      <c r="M420" s="6">
        <v>131.5</v>
      </c>
      <c r="N420" s="27">
        <f t="shared" si="252"/>
        <v>100</v>
      </c>
      <c r="O420" s="19"/>
      <c r="P420" s="19"/>
      <c r="Q420" s="19">
        <f t="shared" si="263"/>
        <v>100</v>
      </c>
    </row>
    <row r="421" spans="1:17" s="30" customFormat="1" ht="15.75" customHeight="1">
      <c r="A421" s="269"/>
      <c r="B421" s="269"/>
      <c r="C421" s="269"/>
      <c r="D421" s="286"/>
      <c r="E421" s="26" t="s">
        <v>400</v>
      </c>
      <c r="F421" s="18">
        <v>923.5</v>
      </c>
      <c r="G421" s="19"/>
      <c r="H421" s="19"/>
      <c r="I421" s="6">
        <v>923.5</v>
      </c>
      <c r="J421" s="18">
        <v>923.5</v>
      </c>
      <c r="K421" s="19"/>
      <c r="L421" s="19"/>
      <c r="M421" s="6">
        <v>923.5</v>
      </c>
      <c r="N421" s="27">
        <f t="shared" si="252"/>
        <v>100</v>
      </c>
      <c r="O421" s="19"/>
      <c r="P421" s="19"/>
      <c r="Q421" s="19">
        <f t="shared" si="263"/>
        <v>100</v>
      </c>
    </row>
    <row r="422" spans="1:17" s="30" customFormat="1" ht="15.75" customHeight="1">
      <c r="A422" s="269"/>
      <c r="B422" s="269"/>
      <c r="C422" s="269"/>
      <c r="D422" s="286"/>
      <c r="E422" s="26" t="s">
        <v>401</v>
      </c>
      <c r="F422" s="18">
        <v>11684.986999999999</v>
      </c>
      <c r="G422" s="19"/>
      <c r="H422" s="19"/>
      <c r="I422" s="6">
        <v>11684.986999999999</v>
      </c>
      <c r="J422" s="18">
        <v>11658.103590000001</v>
      </c>
      <c r="K422" s="19"/>
      <c r="L422" s="19"/>
      <c r="M422" s="6">
        <v>11658.103590000001</v>
      </c>
      <c r="N422" s="27">
        <f t="shared" si="252"/>
        <v>99.7699320504165</v>
      </c>
      <c r="O422" s="19"/>
      <c r="P422" s="19"/>
      <c r="Q422" s="19">
        <f t="shared" si="263"/>
        <v>99.7699320504165</v>
      </c>
    </row>
    <row r="423" spans="1:17" s="30" customFormat="1" ht="15.75" customHeight="1">
      <c r="A423" s="269"/>
      <c r="B423" s="269"/>
      <c r="C423" s="269"/>
      <c r="D423" s="286"/>
      <c r="E423" s="26" t="s">
        <v>402</v>
      </c>
      <c r="F423" s="18">
        <v>10657.105369999999</v>
      </c>
      <c r="G423" s="19"/>
      <c r="H423" s="19"/>
      <c r="I423" s="6">
        <v>10657.105369999999</v>
      </c>
      <c r="J423" s="18">
        <v>10617.211289999999</v>
      </c>
      <c r="K423" s="19"/>
      <c r="L423" s="19"/>
      <c r="M423" s="6">
        <v>10617.211289999999</v>
      </c>
      <c r="N423" s="27">
        <f t="shared" si="252"/>
        <v>99.625657449983535</v>
      </c>
      <c r="O423" s="19"/>
      <c r="P423" s="19"/>
      <c r="Q423" s="19">
        <f t="shared" si="263"/>
        <v>99.625657449983535</v>
      </c>
    </row>
    <row r="424" spans="1:17" s="30" customFormat="1" ht="15.75" customHeight="1">
      <c r="A424" s="269"/>
      <c r="B424" s="269"/>
      <c r="C424" s="269"/>
      <c r="D424" s="286"/>
      <c r="E424" s="26" t="s">
        <v>403</v>
      </c>
      <c r="F424" s="18">
        <v>2188.9590400000002</v>
      </c>
      <c r="G424" s="19"/>
      <c r="H424" s="19"/>
      <c r="I424" s="6">
        <v>2188.9590400000002</v>
      </c>
      <c r="J424" s="18">
        <v>2188.9590400000002</v>
      </c>
      <c r="K424" s="19"/>
      <c r="L424" s="19"/>
      <c r="M424" s="6">
        <v>2188.9590400000002</v>
      </c>
      <c r="N424" s="27">
        <f t="shared" si="252"/>
        <v>100</v>
      </c>
      <c r="O424" s="19"/>
      <c r="P424" s="19"/>
      <c r="Q424" s="19">
        <f>M424/I424*100</f>
        <v>100</v>
      </c>
    </row>
    <row r="425" spans="1:17" s="30" customFormat="1" ht="15.75" customHeight="1">
      <c r="A425" s="269"/>
      <c r="B425" s="269"/>
      <c r="C425" s="269"/>
      <c r="D425" s="286"/>
      <c r="E425" s="26" t="s">
        <v>404</v>
      </c>
      <c r="F425" s="18">
        <v>18188.657569999999</v>
      </c>
      <c r="G425" s="19"/>
      <c r="H425" s="19"/>
      <c r="I425" s="6">
        <v>18188.657569999999</v>
      </c>
      <c r="J425" s="18">
        <v>17856.47136</v>
      </c>
      <c r="K425" s="19"/>
      <c r="L425" s="19"/>
      <c r="M425" s="6">
        <v>17856.47136</v>
      </c>
      <c r="N425" s="27">
        <f t="shared" si="252"/>
        <v>98.173662851578996</v>
      </c>
      <c r="O425" s="27"/>
      <c r="P425" s="27"/>
      <c r="Q425" s="27">
        <f t="shared" ref="Q425:Q427" si="264">M425/I425*100</f>
        <v>98.173662851578996</v>
      </c>
    </row>
    <row r="426" spans="1:17" s="30" customFormat="1" ht="15.75" customHeight="1">
      <c r="A426" s="269"/>
      <c r="B426" s="269"/>
      <c r="C426" s="269"/>
      <c r="D426" s="286"/>
      <c r="E426" s="26" t="s">
        <v>975</v>
      </c>
      <c r="F426" s="18">
        <v>2334.9346</v>
      </c>
      <c r="G426" s="19"/>
      <c r="H426" s="19"/>
      <c r="I426" s="6">
        <v>2334.9346</v>
      </c>
      <c r="J426" s="18">
        <v>2317.4647399999999</v>
      </c>
      <c r="K426" s="19"/>
      <c r="L426" s="19"/>
      <c r="M426" s="6">
        <v>2317.4647399999999</v>
      </c>
      <c r="N426" s="27">
        <f t="shared" si="252"/>
        <v>99.251805168333192</v>
      </c>
      <c r="O426" s="27"/>
      <c r="P426" s="27"/>
      <c r="Q426" s="27">
        <f t="shared" si="264"/>
        <v>99.251805168333192</v>
      </c>
    </row>
    <row r="427" spans="1:17" s="30" customFormat="1" ht="15.75" customHeight="1">
      <c r="A427" s="269"/>
      <c r="B427" s="269"/>
      <c r="C427" s="269"/>
      <c r="D427" s="286"/>
      <c r="E427" s="26" t="s">
        <v>406</v>
      </c>
      <c r="F427" s="18">
        <v>3046.1709999999998</v>
      </c>
      <c r="G427" s="19"/>
      <c r="H427" s="19"/>
      <c r="I427" s="6">
        <v>3046.1709999999998</v>
      </c>
      <c r="J427" s="18">
        <v>3045.7931100000001</v>
      </c>
      <c r="K427" s="19"/>
      <c r="L427" s="19"/>
      <c r="M427" s="6">
        <v>3045.7931100000001</v>
      </c>
      <c r="N427" s="27">
        <f t="shared" si="252"/>
        <v>99.98759459006078</v>
      </c>
      <c r="O427" s="27"/>
      <c r="P427" s="27"/>
      <c r="Q427" s="27">
        <f t="shared" si="264"/>
        <v>99.98759459006078</v>
      </c>
    </row>
    <row r="428" spans="1:17" s="30" customFormat="1" ht="15.75" customHeight="1">
      <c r="A428" s="269"/>
      <c r="B428" s="269"/>
      <c r="C428" s="269"/>
      <c r="D428" s="286"/>
      <c r="E428" s="26" t="s">
        <v>405</v>
      </c>
      <c r="F428" s="18">
        <v>303</v>
      </c>
      <c r="G428" s="19"/>
      <c r="H428" s="19">
        <v>303</v>
      </c>
      <c r="I428" s="6"/>
      <c r="J428" s="18">
        <v>303</v>
      </c>
      <c r="K428" s="19"/>
      <c r="L428" s="19">
        <v>303</v>
      </c>
      <c r="M428" s="6"/>
      <c r="N428" s="27">
        <f t="shared" si="252"/>
        <v>100</v>
      </c>
      <c r="O428" s="27"/>
      <c r="P428" s="27">
        <f t="shared" ref="P428:P431" si="265">L428/H428*100</f>
        <v>100</v>
      </c>
      <c r="Q428" s="27"/>
    </row>
    <row r="429" spans="1:17" s="30" customFormat="1" ht="15.75" customHeight="1">
      <c r="A429" s="269"/>
      <c r="B429" s="269"/>
      <c r="C429" s="269"/>
      <c r="D429" s="286"/>
      <c r="E429" s="26" t="s">
        <v>969</v>
      </c>
      <c r="F429" s="18">
        <v>70</v>
      </c>
      <c r="G429" s="19"/>
      <c r="H429" s="19">
        <v>70</v>
      </c>
      <c r="I429" s="6"/>
      <c r="J429" s="18">
        <v>0</v>
      </c>
      <c r="K429" s="19"/>
      <c r="L429" s="19">
        <v>0</v>
      </c>
      <c r="M429" s="6"/>
      <c r="N429" s="27">
        <f t="shared" si="252"/>
        <v>0</v>
      </c>
      <c r="O429" s="27"/>
      <c r="P429" s="27">
        <f t="shared" si="265"/>
        <v>0</v>
      </c>
      <c r="Q429" s="27"/>
    </row>
    <row r="430" spans="1:17" s="30" customFormat="1" ht="15.75" customHeight="1">
      <c r="A430" s="269"/>
      <c r="B430" s="269"/>
      <c r="C430" s="269"/>
      <c r="D430" s="286"/>
      <c r="E430" s="26" t="s">
        <v>1568</v>
      </c>
      <c r="F430" s="18">
        <f>G430+H430+I430</f>
        <v>148.89999999999998</v>
      </c>
      <c r="G430" s="19"/>
      <c r="H430" s="19">
        <v>132.19999999999999</v>
      </c>
      <c r="I430" s="6">
        <v>16.7</v>
      </c>
      <c r="J430" s="18">
        <f>K430+L430+M430</f>
        <v>148.89999999999998</v>
      </c>
      <c r="K430" s="19"/>
      <c r="L430" s="19">
        <v>132.19999999999999</v>
      </c>
      <c r="M430" s="6">
        <v>16.7</v>
      </c>
      <c r="N430" s="27">
        <f t="shared" si="252"/>
        <v>100</v>
      </c>
      <c r="O430" s="27"/>
      <c r="P430" s="27">
        <f t="shared" si="265"/>
        <v>100</v>
      </c>
      <c r="Q430" s="27">
        <f t="shared" ref="Q430:Q431" si="266">M430/I430*100</f>
        <v>100</v>
      </c>
    </row>
    <row r="431" spans="1:17" s="30" customFormat="1" ht="15.75" customHeight="1">
      <c r="A431" s="269"/>
      <c r="B431" s="269"/>
      <c r="C431" s="269"/>
      <c r="D431" s="286"/>
      <c r="E431" s="26" t="s">
        <v>1569</v>
      </c>
      <c r="F431" s="18">
        <f>G431+H431+I431</f>
        <v>900.56399999999996</v>
      </c>
      <c r="G431" s="19"/>
      <c r="H431" s="19">
        <v>799.66399999999999</v>
      </c>
      <c r="I431" s="6">
        <v>100.9</v>
      </c>
      <c r="J431" s="18">
        <f>K431+L431+M431</f>
        <v>900.56399999999996</v>
      </c>
      <c r="K431" s="19"/>
      <c r="L431" s="19">
        <v>799.66399999999999</v>
      </c>
      <c r="M431" s="6">
        <v>100.9</v>
      </c>
      <c r="N431" s="27">
        <f t="shared" si="252"/>
        <v>100</v>
      </c>
      <c r="O431" s="27"/>
      <c r="P431" s="27">
        <f t="shared" si="265"/>
        <v>100</v>
      </c>
      <c r="Q431" s="27">
        <f t="shared" si="266"/>
        <v>100</v>
      </c>
    </row>
    <row r="432" spans="1:17" s="77" customFormat="1" ht="31.5" customHeight="1">
      <c r="A432" s="101"/>
      <c r="B432" s="101"/>
      <c r="C432" s="101"/>
      <c r="D432" s="285" t="s">
        <v>304</v>
      </c>
      <c r="E432" s="26"/>
      <c r="F432" s="18">
        <f>G432+H432+I432</f>
        <v>1801.02</v>
      </c>
      <c r="G432" s="19"/>
      <c r="H432" s="19">
        <v>1599.3</v>
      </c>
      <c r="I432" s="6">
        <v>201.72</v>
      </c>
      <c r="J432" s="18">
        <f>K432+L432+M432</f>
        <v>1801.02</v>
      </c>
      <c r="K432" s="19"/>
      <c r="L432" s="19">
        <v>1599.3</v>
      </c>
      <c r="M432" s="6">
        <v>201.72</v>
      </c>
      <c r="N432" s="27">
        <f t="shared" ref="N432" si="267">J432/F432*100</f>
        <v>100</v>
      </c>
      <c r="O432" s="27"/>
      <c r="P432" s="27">
        <f t="shared" ref="P432:Q446" si="268">L432/H432*100</f>
        <v>100</v>
      </c>
      <c r="Q432" s="27">
        <f t="shared" ref="Q432" si="269">M432/I432*100</f>
        <v>100</v>
      </c>
    </row>
    <row r="433" spans="1:17" s="77" customFormat="1" ht="30.75" customHeight="1">
      <c r="A433" s="101"/>
      <c r="B433" s="101"/>
      <c r="C433" s="101"/>
      <c r="D433" s="287"/>
      <c r="E433" s="26" t="s">
        <v>1565</v>
      </c>
      <c r="F433" s="18">
        <f>G433+H433+I433</f>
        <v>1801.02</v>
      </c>
      <c r="G433" s="19"/>
      <c r="H433" s="19">
        <v>1599.3</v>
      </c>
      <c r="I433" s="6">
        <v>201.72</v>
      </c>
      <c r="J433" s="18">
        <f>K433+L433+M433</f>
        <v>1801.02</v>
      </c>
      <c r="K433" s="19"/>
      <c r="L433" s="19">
        <v>1599.3</v>
      </c>
      <c r="M433" s="6">
        <v>201.72</v>
      </c>
      <c r="N433" s="27">
        <f t="shared" ref="N433:N457" si="270">J433/F433*100</f>
        <v>100</v>
      </c>
      <c r="O433" s="27"/>
      <c r="P433" s="27">
        <f t="shared" ref="P433" si="271">L433/H433*100</f>
        <v>100</v>
      </c>
      <c r="Q433" s="27">
        <f t="shared" ref="Q433" si="272">M433/I433*100</f>
        <v>100</v>
      </c>
    </row>
    <row r="434" spans="1:17" s="30" customFormat="1" ht="26.25" customHeight="1">
      <c r="A434" s="260" t="s">
        <v>305</v>
      </c>
      <c r="B434" s="260" t="s">
        <v>407</v>
      </c>
      <c r="C434" s="260" t="s">
        <v>970</v>
      </c>
      <c r="D434" s="103" t="s">
        <v>397</v>
      </c>
      <c r="E434" s="26"/>
      <c r="F434" s="18">
        <f>F435+F438</f>
        <v>2856.02</v>
      </c>
      <c r="G434" s="19"/>
      <c r="H434" s="19">
        <f>H435+H438</f>
        <v>1599.3</v>
      </c>
      <c r="I434" s="6">
        <f>I435+I438</f>
        <v>1256.72</v>
      </c>
      <c r="J434" s="18">
        <f>J435+J438</f>
        <v>2856.02</v>
      </c>
      <c r="K434" s="19"/>
      <c r="L434" s="19">
        <f>L435+L438</f>
        <v>1599.3</v>
      </c>
      <c r="M434" s="6">
        <f>M435+M438</f>
        <v>1256.72</v>
      </c>
      <c r="N434" s="27">
        <f t="shared" si="270"/>
        <v>100</v>
      </c>
      <c r="O434" s="19"/>
      <c r="P434" s="19">
        <f t="shared" si="268"/>
        <v>100</v>
      </c>
      <c r="Q434" s="19">
        <f t="shared" si="268"/>
        <v>100</v>
      </c>
    </row>
    <row r="435" spans="1:17" s="30" customFormat="1" ht="26.25" customHeight="1">
      <c r="A435" s="261"/>
      <c r="B435" s="261"/>
      <c r="C435" s="261"/>
      <c r="D435" s="281" t="s">
        <v>408</v>
      </c>
      <c r="E435" s="26"/>
      <c r="F435" s="18">
        <f>F436+F437</f>
        <v>1055</v>
      </c>
      <c r="G435" s="19"/>
      <c r="H435" s="19"/>
      <c r="I435" s="6">
        <f>I436+I437</f>
        <v>1055</v>
      </c>
      <c r="J435" s="18">
        <f>J436+J437</f>
        <v>1055</v>
      </c>
      <c r="K435" s="19"/>
      <c r="L435" s="19"/>
      <c r="M435" s="6">
        <f>M436+M437</f>
        <v>1055</v>
      </c>
      <c r="N435" s="27">
        <f t="shared" si="270"/>
        <v>100</v>
      </c>
      <c r="O435" s="19"/>
      <c r="P435" s="19"/>
      <c r="Q435" s="19">
        <f t="shared" si="268"/>
        <v>100</v>
      </c>
    </row>
    <row r="436" spans="1:17" s="30" customFormat="1" ht="26.25" customHeight="1">
      <c r="A436" s="261"/>
      <c r="B436" s="261"/>
      <c r="C436" s="261"/>
      <c r="D436" s="281"/>
      <c r="E436" s="26" t="s">
        <v>399</v>
      </c>
      <c r="F436" s="18">
        <v>131.5</v>
      </c>
      <c r="G436" s="19"/>
      <c r="H436" s="19"/>
      <c r="I436" s="6">
        <v>131.5</v>
      </c>
      <c r="J436" s="18">
        <v>131.5</v>
      </c>
      <c r="K436" s="19"/>
      <c r="L436" s="19"/>
      <c r="M436" s="6">
        <v>131.5</v>
      </c>
      <c r="N436" s="27">
        <f t="shared" si="270"/>
        <v>100</v>
      </c>
      <c r="O436" s="19"/>
      <c r="P436" s="19"/>
      <c r="Q436" s="19">
        <f t="shared" si="268"/>
        <v>100</v>
      </c>
    </row>
    <row r="437" spans="1:17" s="30" customFormat="1" ht="26.25" customHeight="1">
      <c r="A437" s="261"/>
      <c r="B437" s="261"/>
      <c r="C437" s="261"/>
      <c r="D437" s="281"/>
      <c r="E437" s="26" t="s">
        <v>400</v>
      </c>
      <c r="F437" s="18">
        <v>923.5</v>
      </c>
      <c r="G437" s="19"/>
      <c r="H437" s="19"/>
      <c r="I437" s="6">
        <v>923.5</v>
      </c>
      <c r="J437" s="18">
        <v>923.5</v>
      </c>
      <c r="K437" s="19"/>
      <c r="L437" s="19"/>
      <c r="M437" s="6">
        <v>923.5</v>
      </c>
      <c r="N437" s="27">
        <f t="shared" si="270"/>
        <v>100</v>
      </c>
      <c r="O437" s="19"/>
      <c r="P437" s="19"/>
      <c r="Q437" s="19">
        <f t="shared" si="268"/>
        <v>100</v>
      </c>
    </row>
    <row r="438" spans="1:17" s="77" customFormat="1" ht="25.5" customHeight="1">
      <c r="A438" s="261"/>
      <c r="B438" s="261"/>
      <c r="C438" s="261"/>
      <c r="D438" s="285" t="s">
        <v>304</v>
      </c>
      <c r="E438" s="26"/>
      <c r="F438" s="18">
        <f>G438+H438+I438</f>
        <v>1801.02</v>
      </c>
      <c r="G438" s="19"/>
      <c r="H438" s="19">
        <v>1599.3</v>
      </c>
      <c r="I438" s="6">
        <v>201.72</v>
      </c>
      <c r="J438" s="18">
        <f>K438+L438+M438</f>
        <v>1801.02</v>
      </c>
      <c r="K438" s="19"/>
      <c r="L438" s="19">
        <v>1599.3</v>
      </c>
      <c r="M438" s="6">
        <v>201.72</v>
      </c>
      <c r="N438" s="27">
        <f t="shared" si="270"/>
        <v>100</v>
      </c>
      <c r="O438" s="27"/>
      <c r="P438" s="27">
        <f t="shared" ref="P438" si="273">L438/H438*100</f>
        <v>100</v>
      </c>
      <c r="Q438" s="27">
        <f t="shared" si="268"/>
        <v>100</v>
      </c>
    </row>
    <row r="439" spans="1:17" s="77" customFormat="1" ht="58.5" customHeight="1">
      <c r="A439" s="262"/>
      <c r="B439" s="262"/>
      <c r="C439" s="262"/>
      <c r="D439" s="287"/>
      <c r="E439" s="26" t="s">
        <v>1565</v>
      </c>
      <c r="F439" s="18">
        <f>G439+H439+I439</f>
        <v>1801.02</v>
      </c>
      <c r="G439" s="19"/>
      <c r="H439" s="19">
        <v>1599.3</v>
      </c>
      <c r="I439" s="6">
        <v>201.72</v>
      </c>
      <c r="J439" s="18">
        <f>K439+L439+M439</f>
        <v>1801.02</v>
      </c>
      <c r="K439" s="19"/>
      <c r="L439" s="19">
        <v>1599.3</v>
      </c>
      <c r="M439" s="6">
        <v>201.72</v>
      </c>
      <c r="N439" s="27">
        <f t="shared" ref="N439" si="274">J439/F439*100</f>
        <v>100</v>
      </c>
      <c r="O439" s="27"/>
      <c r="P439" s="27">
        <f t="shared" si="268"/>
        <v>100</v>
      </c>
      <c r="Q439" s="27">
        <f t="shared" ref="Q439" si="275">M439/I439*100</f>
        <v>100</v>
      </c>
    </row>
    <row r="440" spans="1:17" s="30" customFormat="1" ht="49.5" customHeight="1">
      <c r="A440" s="285" t="s">
        <v>18</v>
      </c>
      <c r="B440" s="255" t="s">
        <v>409</v>
      </c>
      <c r="C440" s="255" t="s">
        <v>974</v>
      </c>
      <c r="D440" s="102" t="s">
        <v>397</v>
      </c>
      <c r="E440" s="26"/>
      <c r="F440" s="18">
        <v>131.5</v>
      </c>
      <c r="G440" s="19"/>
      <c r="H440" s="19"/>
      <c r="I440" s="6">
        <v>131.5</v>
      </c>
      <c r="J440" s="18">
        <v>131.5</v>
      </c>
      <c r="K440" s="19"/>
      <c r="L440" s="19"/>
      <c r="M440" s="6">
        <v>131.5</v>
      </c>
      <c r="N440" s="27">
        <f t="shared" si="270"/>
        <v>100</v>
      </c>
      <c r="O440" s="19"/>
      <c r="P440" s="19"/>
      <c r="Q440" s="19">
        <f t="shared" si="268"/>
        <v>100</v>
      </c>
    </row>
    <row r="441" spans="1:17" s="30" customFormat="1" ht="49.5" customHeight="1">
      <c r="A441" s="286"/>
      <c r="B441" s="256"/>
      <c r="C441" s="256"/>
      <c r="D441" s="255" t="s">
        <v>410</v>
      </c>
      <c r="E441" s="26"/>
      <c r="F441" s="18">
        <v>131.5</v>
      </c>
      <c r="G441" s="19"/>
      <c r="H441" s="19"/>
      <c r="I441" s="6">
        <v>131.5</v>
      </c>
      <c r="J441" s="18">
        <v>131.5</v>
      </c>
      <c r="K441" s="19"/>
      <c r="L441" s="19"/>
      <c r="M441" s="6">
        <v>131.5</v>
      </c>
      <c r="N441" s="27">
        <f t="shared" si="270"/>
        <v>100</v>
      </c>
      <c r="O441" s="19"/>
      <c r="P441" s="19"/>
      <c r="Q441" s="19">
        <f t="shared" si="268"/>
        <v>100</v>
      </c>
    </row>
    <row r="442" spans="1:17" s="30" customFormat="1" ht="49.5" customHeight="1">
      <c r="A442" s="287"/>
      <c r="B442" s="257"/>
      <c r="C442" s="257"/>
      <c r="D442" s="257"/>
      <c r="E442" s="26" t="s">
        <v>399</v>
      </c>
      <c r="F442" s="18">
        <v>131.5</v>
      </c>
      <c r="G442" s="19"/>
      <c r="H442" s="19"/>
      <c r="I442" s="6">
        <v>131.5</v>
      </c>
      <c r="J442" s="18">
        <v>131.5</v>
      </c>
      <c r="K442" s="19"/>
      <c r="L442" s="19"/>
      <c r="M442" s="6">
        <v>131.5</v>
      </c>
      <c r="N442" s="27">
        <f t="shared" si="270"/>
        <v>100</v>
      </c>
      <c r="O442" s="19"/>
      <c r="P442" s="19"/>
      <c r="Q442" s="19">
        <f t="shared" si="268"/>
        <v>100</v>
      </c>
    </row>
    <row r="443" spans="1:17" s="30" customFormat="1" ht="26.25" customHeight="1">
      <c r="A443" s="285" t="s">
        <v>23</v>
      </c>
      <c r="B443" s="288" t="s">
        <v>411</v>
      </c>
      <c r="C443" s="255" t="s">
        <v>973</v>
      </c>
      <c r="D443" s="102" t="s">
        <v>397</v>
      </c>
      <c r="E443" s="26"/>
      <c r="F443" s="18">
        <v>923.5</v>
      </c>
      <c r="G443" s="19"/>
      <c r="H443" s="19"/>
      <c r="I443" s="6">
        <v>923.5</v>
      </c>
      <c r="J443" s="18">
        <v>923.5</v>
      </c>
      <c r="K443" s="19"/>
      <c r="L443" s="19"/>
      <c r="M443" s="6">
        <v>923.5</v>
      </c>
      <c r="N443" s="27">
        <f t="shared" si="270"/>
        <v>100</v>
      </c>
      <c r="O443" s="19"/>
      <c r="P443" s="19"/>
      <c r="Q443" s="19">
        <f t="shared" si="268"/>
        <v>100</v>
      </c>
    </row>
    <row r="444" spans="1:17" s="30" customFormat="1" ht="23.25" customHeight="1">
      <c r="A444" s="286"/>
      <c r="B444" s="289"/>
      <c r="C444" s="256"/>
      <c r="D444" s="255" t="s">
        <v>410</v>
      </c>
      <c r="E444" s="26"/>
      <c r="F444" s="18">
        <v>923.5</v>
      </c>
      <c r="G444" s="19"/>
      <c r="H444" s="19"/>
      <c r="I444" s="6">
        <v>923.5</v>
      </c>
      <c r="J444" s="18">
        <v>923.5</v>
      </c>
      <c r="K444" s="19"/>
      <c r="L444" s="19"/>
      <c r="M444" s="6">
        <v>923.5</v>
      </c>
      <c r="N444" s="27">
        <f t="shared" si="270"/>
        <v>100</v>
      </c>
      <c r="O444" s="19"/>
      <c r="P444" s="19"/>
      <c r="Q444" s="19">
        <f t="shared" si="268"/>
        <v>100</v>
      </c>
    </row>
    <row r="445" spans="1:17" s="30" customFormat="1" ht="121.5" customHeight="1">
      <c r="A445" s="287"/>
      <c r="B445" s="290"/>
      <c r="C445" s="257"/>
      <c r="D445" s="257"/>
      <c r="E445" s="26" t="s">
        <v>400</v>
      </c>
      <c r="F445" s="18">
        <v>923.5</v>
      </c>
      <c r="G445" s="19"/>
      <c r="H445" s="19"/>
      <c r="I445" s="6">
        <v>923.5</v>
      </c>
      <c r="J445" s="18">
        <v>923.5</v>
      </c>
      <c r="K445" s="19"/>
      <c r="L445" s="19"/>
      <c r="M445" s="6">
        <v>923.5</v>
      </c>
      <c r="N445" s="27">
        <f t="shared" si="270"/>
        <v>100</v>
      </c>
      <c r="O445" s="19"/>
      <c r="P445" s="19"/>
      <c r="Q445" s="19">
        <f t="shared" si="268"/>
        <v>100</v>
      </c>
    </row>
    <row r="446" spans="1:17" s="30" customFormat="1" ht="32.25" customHeight="1">
      <c r="A446" s="285" t="s">
        <v>242</v>
      </c>
      <c r="B446" s="255" t="s">
        <v>413</v>
      </c>
      <c r="C446" s="260" t="s">
        <v>972</v>
      </c>
      <c r="D446" s="102" t="s">
        <v>397</v>
      </c>
      <c r="E446" s="26"/>
      <c r="F446" s="18">
        <f t="shared" ref="F446:F447" si="276">G446+H446+I446</f>
        <v>1801.02</v>
      </c>
      <c r="G446" s="19"/>
      <c r="H446" s="19">
        <v>1599.3</v>
      </c>
      <c r="I446" s="6">
        <v>201.72</v>
      </c>
      <c r="J446" s="18">
        <f t="shared" ref="J446:J447" si="277">K446+L446+M446</f>
        <v>1801.02</v>
      </c>
      <c r="K446" s="19"/>
      <c r="L446" s="19">
        <v>1599.3</v>
      </c>
      <c r="M446" s="6">
        <v>201.72</v>
      </c>
      <c r="N446" s="27">
        <f t="shared" si="270"/>
        <v>100</v>
      </c>
      <c r="O446" s="27"/>
      <c r="P446" s="27">
        <f t="shared" ref="P446:P448" si="278">L446/H446*100</f>
        <v>100</v>
      </c>
      <c r="Q446" s="27">
        <f t="shared" si="268"/>
        <v>100</v>
      </c>
    </row>
    <row r="447" spans="1:17" s="30" customFormat="1" ht="32.25" customHeight="1">
      <c r="A447" s="286"/>
      <c r="B447" s="256"/>
      <c r="C447" s="261"/>
      <c r="D447" s="255" t="s">
        <v>304</v>
      </c>
      <c r="E447" s="26"/>
      <c r="F447" s="18">
        <f t="shared" si="276"/>
        <v>1801.02</v>
      </c>
      <c r="G447" s="19"/>
      <c r="H447" s="19">
        <v>1599.3</v>
      </c>
      <c r="I447" s="6">
        <v>201.72</v>
      </c>
      <c r="J447" s="18">
        <f t="shared" si="277"/>
        <v>1801.02</v>
      </c>
      <c r="K447" s="19"/>
      <c r="L447" s="19">
        <v>1599.3</v>
      </c>
      <c r="M447" s="6">
        <v>201.72</v>
      </c>
      <c r="N447" s="27">
        <f t="shared" si="270"/>
        <v>100</v>
      </c>
      <c r="O447" s="27"/>
      <c r="P447" s="27">
        <f t="shared" si="278"/>
        <v>100</v>
      </c>
      <c r="Q447" s="27">
        <f t="shared" ref="Q447:Q448" si="279">M447/I447*100</f>
        <v>100</v>
      </c>
    </row>
    <row r="448" spans="1:17" s="30" customFormat="1" ht="47.25" customHeight="1">
      <c r="A448" s="287"/>
      <c r="B448" s="257"/>
      <c r="C448" s="262"/>
      <c r="D448" s="257"/>
      <c r="E448" s="26" t="s">
        <v>1565</v>
      </c>
      <c r="F448" s="18">
        <f>G448+H448+I448</f>
        <v>1801.02</v>
      </c>
      <c r="G448" s="19"/>
      <c r="H448" s="19">
        <v>1599.3</v>
      </c>
      <c r="I448" s="6">
        <v>201.72</v>
      </c>
      <c r="J448" s="18">
        <f>K448+L448+M448</f>
        <v>1801.02</v>
      </c>
      <c r="K448" s="19"/>
      <c r="L448" s="19">
        <v>1599.3</v>
      </c>
      <c r="M448" s="6">
        <v>201.72</v>
      </c>
      <c r="N448" s="27">
        <f t="shared" si="270"/>
        <v>100</v>
      </c>
      <c r="O448" s="27"/>
      <c r="P448" s="27">
        <f t="shared" si="278"/>
        <v>100</v>
      </c>
      <c r="Q448" s="27">
        <f t="shared" si="279"/>
        <v>100</v>
      </c>
    </row>
    <row r="449" spans="1:20" s="30" customFormat="1" ht="28.5" customHeight="1">
      <c r="A449" s="281" t="s">
        <v>314</v>
      </c>
      <c r="B449" s="281" t="s">
        <v>414</v>
      </c>
      <c r="C449" s="281" t="s">
        <v>1566</v>
      </c>
      <c r="D449" s="104" t="s">
        <v>397</v>
      </c>
      <c r="E449" s="26"/>
      <c r="F449" s="18">
        <f>F450</f>
        <v>24531.05141</v>
      </c>
      <c r="G449" s="19"/>
      <c r="H449" s="19"/>
      <c r="I449" s="6">
        <f t="shared" ref="I449:M449" si="280">I450</f>
        <v>24531.05141</v>
      </c>
      <c r="J449" s="18">
        <f t="shared" si="280"/>
        <v>24464.27392</v>
      </c>
      <c r="K449" s="19"/>
      <c r="L449" s="19"/>
      <c r="M449" s="6">
        <f t="shared" si="280"/>
        <v>24464.27392</v>
      </c>
      <c r="N449" s="27">
        <f t="shared" si="270"/>
        <v>99.727783824329762</v>
      </c>
      <c r="O449" s="19"/>
      <c r="P449" s="19"/>
      <c r="Q449" s="19">
        <f t="shared" ref="P449:Q462" si="281">M449/I449*100</f>
        <v>99.727783824329762</v>
      </c>
    </row>
    <row r="450" spans="1:20" s="30" customFormat="1" ht="32.25" customHeight="1">
      <c r="A450" s="281"/>
      <c r="B450" s="281"/>
      <c r="C450" s="281"/>
      <c r="D450" s="260" t="s">
        <v>415</v>
      </c>
      <c r="E450" s="26"/>
      <c r="F450" s="18">
        <f>F451+F452+F453</f>
        <v>24531.05141</v>
      </c>
      <c r="G450" s="19"/>
      <c r="H450" s="19"/>
      <c r="I450" s="6">
        <f t="shared" ref="I450" si="282">I451+I452+I453</f>
        <v>24531.05141</v>
      </c>
      <c r="J450" s="18">
        <f>J451+J452+J453</f>
        <v>24464.27392</v>
      </c>
      <c r="K450" s="19"/>
      <c r="L450" s="19"/>
      <c r="M450" s="6">
        <f t="shared" ref="M450" si="283">M451+M452+M453</f>
        <v>24464.27392</v>
      </c>
      <c r="N450" s="27">
        <f t="shared" si="270"/>
        <v>99.727783824329762</v>
      </c>
      <c r="O450" s="19"/>
      <c r="P450" s="19"/>
      <c r="Q450" s="19">
        <f t="shared" si="281"/>
        <v>99.727783824329762</v>
      </c>
    </row>
    <row r="451" spans="1:20" s="30" customFormat="1" ht="35.25" customHeight="1">
      <c r="A451" s="281"/>
      <c r="B451" s="281"/>
      <c r="C451" s="281"/>
      <c r="D451" s="261"/>
      <c r="E451" s="26" t="s">
        <v>401</v>
      </c>
      <c r="F451" s="18">
        <v>11684.986999999999</v>
      </c>
      <c r="G451" s="19"/>
      <c r="H451" s="19"/>
      <c r="I451" s="6">
        <v>11684.986999999999</v>
      </c>
      <c r="J451" s="18">
        <v>11658.103590000001</v>
      </c>
      <c r="K451" s="19"/>
      <c r="L451" s="19"/>
      <c r="M451" s="6">
        <v>11658.103590000001</v>
      </c>
      <c r="N451" s="27">
        <f t="shared" ref="N451:N453" si="284">J451/F451*100</f>
        <v>99.7699320504165</v>
      </c>
      <c r="O451" s="19"/>
      <c r="P451" s="19"/>
      <c r="Q451" s="19">
        <f t="shared" ref="Q451:Q452" si="285">M451/I451*100</f>
        <v>99.7699320504165</v>
      </c>
    </row>
    <row r="452" spans="1:20" s="30" customFormat="1" ht="35.25" customHeight="1">
      <c r="A452" s="281"/>
      <c r="B452" s="281"/>
      <c r="C452" s="281"/>
      <c r="D452" s="261"/>
      <c r="E452" s="26" t="s">
        <v>402</v>
      </c>
      <c r="F452" s="18">
        <v>10657.105369999999</v>
      </c>
      <c r="G452" s="19"/>
      <c r="H452" s="19"/>
      <c r="I452" s="6">
        <v>10657.105369999999</v>
      </c>
      <c r="J452" s="18">
        <v>10617.211289999999</v>
      </c>
      <c r="K452" s="19"/>
      <c r="L452" s="19"/>
      <c r="M452" s="6">
        <v>10617.211289999999</v>
      </c>
      <c r="N452" s="27">
        <f t="shared" si="284"/>
        <v>99.625657449983535</v>
      </c>
      <c r="O452" s="19"/>
      <c r="P452" s="19"/>
      <c r="Q452" s="19">
        <f t="shared" si="285"/>
        <v>99.625657449983535</v>
      </c>
    </row>
    <row r="453" spans="1:20" s="30" customFormat="1" ht="35.25" customHeight="1">
      <c r="A453" s="281"/>
      <c r="B453" s="281"/>
      <c r="C453" s="281"/>
      <c r="D453" s="262"/>
      <c r="E453" s="26" t="s">
        <v>403</v>
      </c>
      <c r="F453" s="18">
        <v>2188.9590400000002</v>
      </c>
      <c r="G453" s="19"/>
      <c r="H453" s="19"/>
      <c r="I453" s="6">
        <v>2188.9590400000002</v>
      </c>
      <c r="J453" s="18">
        <v>2188.9590400000002</v>
      </c>
      <c r="K453" s="19"/>
      <c r="L453" s="19"/>
      <c r="M453" s="6">
        <v>2188.9590400000002</v>
      </c>
      <c r="N453" s="27">
        <f t="shared" si="284"/>
        <v>100</v>
      </c>
      <c r="O453" s="19"/>
      <c r="P453" s="19"/>
      <c r="Q453" s="19">
        <f>M453/I453*100</f>
        <v>100</v>
      </c>
    </row>
    <row r="454" spans="1:20" s="30" customFormat="1" ht="49.5" customHeight="1">
      <c r="A454" s="255" t="s">
        <v>20</v>
      </c>
      <c r="B454" s="255" t="s">
        <v>416</v>
      </c>
      <c r="C454" s="255" t="s">
        <v>971</v>
      </c>
      <c r="D454" s="102" t="s">
        <v>397</v>
      </c>
      <c r="E454" s="26"/>
      <c r="F454" s="18">
        <f>SUM(F455:F457)</f>
        <v>24531.05141</v>
      </c>
      <c r="G454" s="19"/>
      <c r="H454" s="19"/>
      <c r="I454" s="6">
        <f>SUM(I455:I457)</f>
        <v>24531.05141</v>
      </c>
      <c r="J454" s="18">
        <f>SUM(J455:J457)</f>
        <v>24464.27392</v>
      </c>
      <c r="K454" s="19"/>
      <c r="L454" s="19"/>
      <c r="M454" s="6">
        <f>SUM(M455:M457)</f>
        <v>24464.27392</v>
      </c>
      <c r="N454" s="27">
        <f t="shared" si="270"/>
        <v>99.727783824329762</v>
      </c>
      <c r="O454" s="19"/>
      <c r="P454" s="19"/>
      <c r="Q454" s="19">
        <f t="shared" si="281"/>
        <v>99.727783824329762</v>
      </c>
    </row>
    <row r="455" spans="1:20" s="30" customFormat="1" ht="49.5" customHeight="1">
      <c r="A455" s="256"/>
      <c r="B455" s="256"/>
      <c r="C455" s="256"/>
      <c r="D455" s="255" t="s">
        <v>415</v>
      </c>
      <c r="E455" s="26" t="s">
        <v>401</v>
      </c>
      <c r="F455" s="18">
        <v>11684.986999999999</v>
      </c>
      <c r="G455" s="19"/>
      <c r="H455" s="19"/>
      <c r="I455" s="6">
        <v>11684.986999999999</v>
      </c>
      <c r="J455" s="18">
        <v>11658.103590000001</v>
      </c>
      <c r="K455" s="19"/>
      <c r="L455" s="19"/>
      <c r="M455" s="6">
        <v>11658.103590000001</v>
      </c>
      <c r="N455" s="27">
        <f t="shared" si="270"/>
        <v>99.7699320504165</v>
      </c>
      <c r="O455" s="19"/>
      <c r="P455" s="19"/>
      <c r="Q455" s="19">
        <f t="shared" si="281"/>
        <v>99.7699320504165</v>
      </c>
    </row>
    <row r="456" spans="1:20" s="30" customFormat="1" ht="49.5" customHeight="1">
      <c r="A456" s="256"/>
      <c r="B456" s="256"/>
      <c r="C456" s="256"/>
      <c r="D456" s="256"/>
      <c r="E456" s="26" t="s">
        <v>402</v>
      </c>
      <c r="F456" s="18">
        <v>10657.105369999999</v>
      </c>
      <c r="G456" s="19"/>
      <c r="H456" s="19"/>
      <c r="I456" s="6">
        <v>10657.105369999999</v>
      </c>
      <c r="J456" s="18">
        <v>10617.211289999999</v>
      </c>
      <c r="K456" s="19"/>
      <c r="L456" s="19"/>
      <c r="M456" s="6">
        <v>10617.211289999999</v>
      </c>
      <c r="N456" s="27">
        <f t="shared" si="270"/>
        <v>99.625657449983535</v>
      </c>
      <c r="O456" s="19"/>
      <c r="P456" s="19"/>
      <c r="Q456" s="19">
        <f t="shared" si="281"/>
        <v>99.625657449983535</v>
      </c>
      <c r="R456" s="78"/>
      <c r="S456" s="78"/>
      <c r="T456" s="78"/>
    </row>
    <row r="457" spans="1:20" s="30" customFormat="1" ht="49.5" customHeight="1">
      <c r="A457" s="256"/>
      <c r="B457" s="256"/>
      <c r="C457" s="256"/>
      <c r="D457" s="256"/>
      <c r="E457" s="26" t="s">
        <v>403</v>
      </c>
      <c r="F457" s="18">
        <v>2188.9590400000002</v>
      </c>
      <c r="G457" s="19"/>
      <c r="H457" s="19"/>
      <c r="I457" s="6">
        <v>2188.9590400000002</v>
      </c>
      <c r="J457" s="18">
        <v>2188.9590400000002</v>
      </c>
      <c r="K457" s="19"/>
      <c r="L457" s="19"/>
      <c r="M457" s="6">
        <v>2188.9590400000002</v>
      </c>
      <c r="N457" s="27">
        <f t="shared" si="270"/>
        <v>100</v>
      </c>
      <c r="O457" s="19"/>
      <c r="P457" s="19"/>
      <c r="Q457" s="19">
        <f>M457/I457*100</f>
        <v>100</v>
      </c>
    </row>
    <row r="458" spans="1:20" s="30" customFormat="1" ht="34.5" customHeight="1">
      <c r="A458" s="281" t="s">
        <v>423</v>
      </c>
      <c r="B458" s="281" t="s">
        <v>424</v>
      </c>
      <c r="C458" s="281" t="s">
        <v>1566</v>
      </c>
      <c r="D458" s="104" t="s">
        <v>397</v>
      </c>
      <c r="E458" s="26"/>
      <c r="F458" s="18">
        <f>F459</f>
        <v>24992.227169999998</v>
      </c>
      <c r="G458" s="19">
        <f t="shared" ref="G458:M458" si="286">G459</f>
        <v>0</v>
      </c>
      <c r="H458" s="19">
        <f t="shared" si="286"/>
        <v>1304.864</v>
      </c>
      <c r="I458" s="6">
        <f t="shared" si="286"/>
        <v>23687.363170000001</v>
      </c>
      <c r="J458" s="18">
        <f t="shared" si="286"/>
        <v>24572.193209999998</v>
      </c>
      <c r="K458" s="19">
        <f t="shared" si="286"/>
        <v>0</v>
      </c>
      <c r="L458" s="19">
        <f t="shared" si="286"/>
        <v>1234.864</v>
      </c>
      <c r="M458" s="6">
        <f t="shared" si="286"/>
        <v>23337.32921</v>
      </c>
      <c r="N458" s="27">
        <f t="shared" ref="N458:N474" si="287">J458/F458*100</f>
        <v>98.319341621125318</v>
      </c>
      <c r="O458" s="19"/>
      <c r="P458" s="19">
        <f t="shared" si="281"/>
        <v>94.635456262108548</v>
      </c>
      <c r="Q458" s="19">
        <f t="shared" si="281"/>
        <v>98.522275537855904</v>
      </c>
    </row>
    <row r="459" spans="1:20" s="30" customFormat="1" ht="49.5" customHeight="1">
      <c r="A459" s="281"/>
      <c r="B459" s="281"/>
      <c r="C459" s="281"/>
      <c r="D459" s="103" t="s">
        <v>1567</v>
      </c>
      <c r="E459" s="26"/>
      <c r="F459" s="18">
        <f>SUM(F460:F466)</f>
        <v>24992.227169999998</v>
      </c>
      <c r="G459" s="19"/>
      <c r="H459" s="19">
        <f>SUM(H460:H466)</f>
        <v>1304.864</v>
      </c>
      <c r="I459" s="6">
        <f>SUM(I460:I466)</f>
        <v>23687.363170000001</v>
      </c>
      <c r="J459" s="18">
        <f>SUM(J460:J466)</f>
        <v>24572.193209999998</v>
      </c>
      <c r="K459" s="19"/>
      <c r="L459" s="19">
        <f>SUM(L460:L466)</f>
        <v>1234.864</v>
      </c>
      <c r="M459" s="6">
        <f>SUM(M460:M466)</f>
        <v>23337.32921</v>
      </c>
      <c r="N459" s="27">
        <f t="shared" ref="N459:N466" si="288">J459/F459*100</f>
        <v>98.319341621125318</v>
      </c>
      <c r="O459" s="27"/>
      <c r="P459" s="27">
        <f t="shared" si="281"/>
        <v>94.635456262108548</v>
      </c>
      <c r="Q459" s="27">
        <f t="shared" si="281"/>
        <v>98.522275537855904</v>
      </c>
    </row>
    <row r="460" spans="1:20" s="30" customFormat="1" ht="27.75" customHeight="1">
      <c r="A460" s="281"/>
      <c r="B460" s="281"/>
      <c r="C460" s="281"/>
      <c r="D460" s="32"/>
      <c r="E460" s="26" t="s">
        <v>404</v>
      </c>
      <c r="F460" s="18">
        <v>18188.657569999999</v>
      </c>
      <c r="G460" s="19"/>
      <c r="H460" s="19"/>
      <c r="I460" s="6">
        <v>18188.657569999999</v>
      </c>
      <c r="J460" s="18">
        <v>17856.47136</v>
      </c>
      <c r="K460" s="19"/>
      <c r="L460" s="19"/>
      <c r="M460" s="6">
        <v>17856.47136</v>
      </c>
      <c r="N460" s="27">
        <f t="shared" si="288"/>
        <v>98.173662851578996</v>
      </c>
      <c r="O460" s="27"/>
      <c r="P460" s="27"/>
      <c r="Q460" s="27">
        <f t="shared" si="281"/>
        <v>98.173662851578996</v>
      </c>
    </row>
    <row r="461" spans="1:20" s="30" customFormat="1" ht="27.75" customHeight="1">
      <c r="A461" s="281"/>
      <c r="B461" s="281"/>
      <c r="C461" s="281"/>
      <c r="D461" s="32"/>
      <c r="E461" s="26" t="s">
        <v>975</v>
      </c>
      <c r="F461" s="18">
        <v>2334.9346</v>
      </c>
      <c r="G461" s="19"/>
      <c r="H461" s="19"/>
      <c r="I461" s="6">
        <v>2334.9346</v>
      </c>
      <c r="J461" s="18">
        <v>2317.4647399999999</v>
      </c>
      <c r="K461" s="19"/>
      <c r="L461" s="19"/>
      <c r="M461" s="6">
        <v>2317.4647399999999</v>
      </c>
      <c r="N461" s="27">
        <f t="shared" si="288"/>
        <v>99.251805168333192</v>
      </c>
      <c r="O461" s="27"/>
      <c r="P461" s="27"/>
      <c r="Q461" s="27">
        <f t="shared" si="281"/>
        <v>99.251805168333192</v>
      </c>
    </row>
    <row r="462" spans="1:20" s="30" customFormat="1" ht="27.75" customHeight="1">
      <c r="A462" s="281"/>
      <c r="B462" s="281"/>
      <c r="C462" s="281"/>
      <c r="D462" s="32"/>
      <c r="E462" s="26" t="s">
        <v>1570</v>
      </c>
      <c r="F462" s="18">
        <v>3046.1709999999998</v>
      </c>
      <c r="G462" s="19"/>
      <c r="H462" s="19"/>
      <c r="I462" s="6">
        <v>3046.1709999999998</v>
      </c>
      <c r="J462" s="18">
        <v>3045.7931100000001</v>
      </c>
      <c r="K462" s="19"/>
      <c r="L462" s="19"/>
      <c r="M462" s="6">
        <v>3045.7931100000001</v>
      </c>
      <c r="N462" s="27">
        <f t="shared" si="288"/>
        <v>99.98759459006078</v>
      </c>
      <c r="O462" s="27"/>
      <c r="P462" s="27"/>
      <c r="Q462" s="27">
        <f t="shared" si="281"/>
        <v>99.98759459006078</v>
      </c>
    </row>
    <row r="463" spans="1:20" s="30" customFormat="1" ht="27.75" customHeight="1">
      <c r="A463" s="281"/>
      <c r="B463" s="281"/>
      <c r="C463" s="281"/>
      <c r="D463" s="32"/>
      <c r="E463" s="26" t="s">
        <v>405</v>
      </c>
      <c r="F463" s="18">
        <v>303</v>
      </c>
      <c r="G463" s="19"/>
      <c r="H463" s="19">
        <v>303</v>
      </c>
      <c r="I463" s="6"/>
      <c r="J463" s="18">
        <v>303</v>
      </c>
      <c r="K463" s="19"/>
      <c r="L463" s="19">
        <v>303</v>
      </c>
      <c r="M463" s="6"/>
      <c r="N463" s="27">
        <f t="shared" si="288"/>
        <v>100</v>
      </c>
      <c r="O463" s="27"/>
      <c r="P463" s="27">
        <f t="shared" ref="P463:P466" si="289">L463/H463*100</f>
        <v>100</v>
      </c>
      <c r="Q463" s="27"/>
    </row>
    <row r="464" spans="1:20" s="30" customFormat="1" ht="27.75" customHeight="1">
      <c r="A464" s="281"/>
      <c r="B464" s="281"/>
      <c r="C464" s="281"/>
      <c r="D464" s="32"/>
      <c r="E464" s="26" t="s">
        <v>969</v>
      </c>
      <c r="F464" s="18">
        <v>70</v>
      </c>
      <c r="G464" s="19"/>
      <c r="H464" s="19">
        <v>70</v>
      </c>
      <c r="I464" s="6"/>
      <c r="J464" s="18">
        <v>0</v>
      </c>
      <c r="K464" s="19"/>
      <c r="L464" s="19">
        <v>0</v>
      </c>
      <c r="M464" s="6"/>
      <c r="N464" s="27">
        <f t="shared" si="288"/>
        <v>0</v>
      </c>
      <c r="O464" s="27"/>
      <c r="P464" s="27">
        <f t="shared" si="289"/>
        <v>0</v>
      </c>
      <c r="Q464" s="27"/>
    </row>
    <row r="465" spans="1:17" s="30" customFormat="1" ht="27.75" customHeight="1">
      <c r="A465" s="281"/>
      <c r="B465" s="281"/>
      <c r="C465" s="281"/>
      <c r="D465" s="32"/>
      <c r="E465" s="26" t="s">
        <v>1568</v>
      </c>
      <c r="F465" s="18">
        <f>G465+H465+I465</f>
        <v>148.89999999999998</v>
      </c>
      <c r="G465" s="19"/>
      <c r="H465" s="19">
        <v>132.19999999999999</v>
      </c>
      <c r="I465" s="6">
        <v>16.7</v>
      </c>
      <c r="J465" s="18">
        <f>K465+L465+M465</f>
        <v>148.89999999999998</v>
      </c>
      <c r="K465" s="19"/>
      <c r="L465" s="19">
        <v>132.19999999999999</v>
      </c>
      <c r="M465" s="6">
        <v>16.7</v>
      </c>
      <c r="N465" s="27">
        <f t="shared" si="288"/>
        <v>100</v>
      </c>
      <c r="O465" s="27"/>
      <c r="P465" s="27">
        <f t="shared" si="289"/>
        <v>100</v>
      </c>
      <c r="Q465" s="27">
        <f t="shared" ref="Q465:Q466" si="290">M465/I465*100</f>
        <v>100</v>
      </c>
    </row>
    <row r="466" spans="1:17" s="30" customFormat="1" ht="27.75" customHeight="1">
      <c r="A466" s="281"/>
      <c r="B466" s="281"/>
      <c r="C466" s="281"/>
      <c r="D466" s="32"/>
      <c r="E466" s="26" t="s">
        <v>1569</v>
      </c>
      <c r="F466" s="18">
        <f>G466+H466+I466</f>
        <v>900.56399999999996</v>
      </c>
      <c r="G466" s="19"/>
      <c r="H466" s="19">
        <v>799.66399999999999</v>
      </c>
      <c r="I466" s="6">
        <v>100.9</v>
      </c>
      <c r="J466" s="18">
        <f>K466+L466+M466</f>
        <v>900.56399999999996</v>
      </c>
      <c r="K466" s="19"/>
      <c r="L466" s="19">
        <v>799.66399999999999</v>
      </c>
      <c r="M466" s="6">
        <v>100.9</v>
      </c>
      <c r="N466" s="27">
        <f t="shared" si="288"/>
        <v>100</v>
      </c>
      <c r="O466" s="27"/>
      <c r="P466" s="27">
        <f t="shared" si="289"/>
        <v>100</v>
      </c>
      <c r="Q466" s="27">
        <f t="shared" si="290"/>
        <v>100</v>
      </c>
    </row>
    <row r="467" spans="1:17" s="30" customFormat="1" ht="49.5" customHeight="1">
      <c r="A467" s="255" t="s">
        <v>384</v>
      </c>
      <c r="B467" s="255" t="s">
        <v>425</v>
      </c>
      <c r="C467" s="255" t="s">
        <v>968</v>
      </c>
      <c r="D467" s="102" t="s">
        <v>397</v>
      </c>
      <c r="E467" s="26"/>
      <c r="F467" s="18">
        <f>SUM(F468:F474)</f>
        <v>24992.227169999998</v>
      </c>
      <c r="G467" s="19"/>
      <c r="H467" s="19">
        <f>SUM(H468:H474)</f>
        <v>1304.864</v>
      </c>
      <c r="I467" s="6">
        <f>SUM(I468:I474)</f>
        <v>23687.363170000001</v>
      </c>
      <c r="J467" s="18">
        <f>SUM(J468:J474)</f>
        <v>24572.193209999998</v>
      </c>
      <c r="K467" s="19"/>
      <c r="L467" s="19">
        <f>SUM(L468:L474)</f>
        <v>1234.864</v>
      </c>
      <c r="M467" s="6">
        <f>SUM(M468:M474)</f>
        <v>23337.32921</v>
      </c>
      <c r="N467" s="27">
        <f t="shared" si="287"/>
        <v>98.319341621125318</v>
      </c>
      <c r="O467" s="27"/>
      <c r="P467" s="27">
        <f t="shared" ref="P467:P474" si="291">L467/H467*100</f>
        <v>94.635456262108548</v>
      </c>
      <c r="Q467" s="27">
        <f t="shared" ref="Q467:Q474" si="292">M467/I467*100</f>
        <v>98.522275537855904</v>
      </c>
    </row>
    <row r="468" spans="1:17" s="30" customFormat="1" ht="49.5" customHeight="1">
      <c r="A468" s="256"/>
      <c r="B468" s="256"/>
      <c r="C468" s="256"/>
      <c r="D468" s="255" t="s">
        <v>1567</v>
      </c>
      <c r="E468" s="26" t="s">
        <v>404</v>
      </c>
      <c r="F468" s="18">
        <v>18188.657569999999</v>
      </c>
      <c r="G468" s="19"/>
      <c r="H468" s="19"/>
      <c r="I468" s="6">
        <v>18188.657569999999</v>
      </c>
      <c r="J468" s="18">
        <v>17856.47136</v>
      </c>
      <c r="K468" s="19"/>
      <c r="L468" s="19"/>
      <c r="M468" s="6">
        <v>17856.47136</v>
      </c>
      <c r="N468" s="27">
        <f t="shared" si="287"/>
        <v>98.173662851578996</v>
      </c>
      <c r="O468" s="27"/>
      <c r="P468" s="27"/>
      <c r="Q468" s="27">
        <f t="shared" si="292"/>
        <v>98.173662851578996</v>
      </c>
    </row>
    <row r="469" spans="1:17" s="30" customFormat="1" ht="27" customHeight="1">
      <c r="A469" s="256"/>
      <c r="B469" s="256"/>
      <c r="C469" s="256"/>
      <c r="D469" s="256"/>
      <c r="E469" s="26" t="s">
        <v>975</v>
      </c>
      <c r="F469" s="18">
        <v>2334.9346</v>
      </c>
      <c r="G469" s="19"/>
      <c r="H469" s="19"/>
      <c r="I469" s="6">
        <v>2334.9346</v>
      </c>
      <c r="J469" s="18">
        <v>2317.4647399999999</v>
      </c>
      <c r="K469" s="19"/>
      <c r="L469" s="19"/>
      <c r="M469" s="6">
        <v>2317.4647399999999</v>
      </c>
      <c r="N469" s="27">
        <f t="shared" si="287"/>
        <v>99.251805168333192</v>
      </c>
      <c r="O469" s="27"/>
      <c r="P469" s="27"/>
      <c r="Q469" s="27">
        <f t="shared" si="292"/>
        <v>99.251805168333192</v>
      </c>
    </row>
    <row r="470" spans="1:17" s="30" customFormat="1" ht="27" customHeight="1">
      <c r="A470" s="256"/>
      <c r="B470" s="256"/>
      <c r="C470" s="256"/>
      <c r="D470" s="256"/>
      <c r="E470" s="26" t="s">
        <v>1570</v>
      </c>
      <c r="F470" s="18">
        <v>3046.1709999999998</v>
      </c>
      <c r="G470" s="19"/>
      <c r="H470" s="19"/>
      <c r="I470" s="6">
        <v>3046.1709999999998</v>
      </c>
      <c r="J470" s="18">
        <v>3045.7931100000001</v>
      </c>
      <c r="K470" s="19"/>
      <c r="L470" s="19"/>
      <c r="M470" s="6">
        <v>3045.7931100000001</v>
      </c>
      <c r="N470" s="27">
        <f t="shared" si="287"/>
        <v>99.98759459006078</v>
      </c>
      <c r="O470" s="27"/>
      <c r="P470" s="27"/>
      <c r="Q470" s="27">
        <f t="shared" si="292"/>
        <v>99.98759459006078</v>
      </c>
    </row>
    <row r="471" spans="1:17" s="30" customFormat="1" ht="27" customHeight="1">
      <c r="A471" s="256"/>
      <c r="B471" s="256"/>
      <c r="C471" s="256"/>
      <c r="D471" s="256"/>
      <c r="E471" s="26" t="s">
        <v>405</v>
      </c>
      <c r="F471" s="18">
        <v>303</v>
      </c>
      <c r="G471" s="19"/>
      <c r="H471" s="19">
        <v>303</v>
      </c>
      <c r="I471" s="6"/>
      <c r="J471" s="18">
        <v>303</v>
      </c>
      <c r="K471" s="19"/>
      <c r="L471" s="19">
        <v>303</v>
      </c>
      <c r="M471" s="6"/>
      <c r="N471" s="27">
        <f t="shared" si="287"/>
        <v>100</v>
      </c>
      <c r="O471" s="27"/>
      <c r="P471" s="27">
        <f t="shared" si="291"/>
        <v>100</v>
      </c>
      <c r="Q471" s="27"/>
    </row>
    <row r="472" spans="1:17" s="30" customFormat="1" ht="27" customHeight="1">
      <c r="A472" s="256"/>
      <c r="B472" s="256"/>
      <c r="C472" s="256"/>
      <c r="D472" s="256"/>
      <c r="E472" s="26" t="s">
        <v>969</v>
      </c>
      <c r="F472" s="18">
        <v>70</v>
      </c>
      <c r="G472" s="19"/>
      <c r="H472" s="19">
        <v>70</v>
      </c>
      <c r="I472" s="6"/>
      <c r="J472" s="18">
        <v>0</v>
      </c>
      <c r="K472" s="19"/>
      <c r="L472" s="19">
        <v>0</v>
      </c>
      <c r="M472" s="6"/>
      <c r="N472" s="27">
        <f t="shared" si="287"/>
        <v>0</v>
      </c>
      <c r="O472" s="27"/>
      <c r="P472" s="27">
        <f t="shared" si="291"/>
        <v>0</v>
      </c>
      <c r="Q472" s="27"/>
    </row>
    <row r="473" spans="1:17" s="30" customFormat="1" ht="27" customHeight="1">
      <c r="A473" s="256"/>
      <c r="B473" s="256"/>
      <c r="C473" s="256"/>
      <c r="D473" s="256"/>
      <c r="E473" s="26" t="s">
        <v>1568</v>
      </c>
      <c r="F473" s="18">
        <f>G473+H473+I473</f>
        <v>148.89999999999998</v>
      </c>
      <c r="G473" s="19"/>
      <c r="H473" s="19">
        <v>132.19999999999999</v>
      </c>
      <c r="I473" s="6">
        <v>16.7</v>
      </c>
      <c r="J473" s="18">
        <f>K473+L473+M473</f>
        <v>148.89999999999998</v>
      </c>
      <c r="K473" s="19"/>
      <c r="L473" s="19">
        <v>132.19999999999999</v>
      </c>
      <c r="M473" s="6">
        <v>16.7</v>
      </c>
      <c r="N473" s="27">
        <f t="shared" si="287"/>
        <v>100</v>
      </c>
      <c r="O473" s="27"/>
      <c r="P473" s="27">
        <f t="shared" si="291"/>
        <v>100</v>
      </c>
      <c r="Q473" s="27">
        <f t="shared" si="292"/>
        <v>100</v>
      </c>
    </row>
    <row r="474" spans="1:17" s="30" customFormat="1" ht="49.5" customHeight="1">
      <c r="A474" s="256"/>
      <c r="B474" s="256"/>
      <c r="C474" s="256"/>
      <c r="D474" s="256"/>
      <c r="E474" s="26" t="s">
        <v>1569</v>
      </c>
      <c r="F474" s="18">
        <f>G474+H474+I474</f>
        <v>900.56399999999996</v>
      </c>
      <c r="G474" s="19"/>
      <c r="H474" s="19">
        <v>799.66399999999999</v>
      </c>
      <c r="I474" s="6">
        <v>100.9</v>
      </c>
      <c r="J474" s="18">
        <f>K474+L474+M474</f>
        <v>900.56399999999996</v>
      </c>
      <c r="K474" s="19"/>
      <c r="L474" s="19">
        <v>799.66399999999999</v>
      </c>
      <c r="M474" s="6">
        <v>100.9</v>
      </c>
      <c r="N474" s="27">
        <f t="shared" si="287"/>
        <v>100</v>
      </c>
      <c r="O474" s="27"/>
      <c r="P474" s="27">
        <f t="shared" si="291"/>
        <v>100</v>
      </c>
      <c r="Q474" s="27">
        <f t="shared" si="292"/>
        <v>100</v>
      </c>
    </row>
    <row r="475" spans="1:17" s="131" customFormat="1" ht="36">
      <c r="A475" s="268" t="s">
        <v>337</v>
      </c>
      <c r="B475" s="268" t="s">
        <v>426</v>
      </c>
      <c r="C475" s="268" t="s">
        <v>427</v>
      </c>
      <c r="D475" s="126" t="s">
        <v>428</v>
      </c>
      <c r="E475" s="28"/>
      <c r="F475" s="16">
        <f>F476</f>
        <v>17260.404200000001</v>
      </c>
      <c r="G475" s="15"/>
      <c r="H475" s="15">
        <f t="shared" ref="H475:I475" si="293">H476</f>
        <v>2605.4850000000001</v>
      </c>
      <c r="I475" s="17">
        <f t="shared" si="293"/>
        <v>14654.919199999998</v>
      </c>
      <c r="J475" s="16">
        <f>J476</f>
        <v>17200.575440000001</v>
      </c>
      <c r="K475" s="15"/>
      <c r="L475" s="15">
        <f t="shared" ref="L475" si="294">L476</f>
        <v>2605.4807999999998</v>
      </c>
      <c r="M475" s="17">
        <f t="shared" ref="M475" si="295">M476</f>
        <v>14595.094639999999</v>
      </c>
      <c r="N475" s="29">
        <f t="shared" ref="N475:N488" si="296">J475/F475*100</f>
        <v>99.653375672395896</v>
      </c>
      <c r="O475" s="15"/>
      <c r="P475" s="15"/>
      <c r="Q475" s="15">
        <f t="shared" ref="Q475:Q481" si="297">M475/I475*100</f>
        <v>99.591778301991596</v>
      </c>
    </row>
    <row r="476" spans="1:17" s="30" customFormat="1" ht="81" customHeight="1">
      <c r="A476" s="269"/>
      <c r="B476" s="269"/>
      <c r="C476" s="269"/>
      <c r="D476" s="103" t="s">
        <v>429</v>
      </c>
      <c r="E476" s="130"/>
      <c r="F476" s="18">
        <f>F477+F478+F479+F480+F481</f>
        <v>17260.404200000001</v>
      </c>
      <c r="G476" s="19"/>
      <c r="H476" s="19">
        <f t="shared" ref="H476:I476" si="298">H477+H478+H479+H480+H481</f>
        <v>2605.4850000000001</v>
      </c>
      <c r="I476" s="6">
        <f t="shared" si="298"/>
        <v>14654.919199999998</v>
      </c>
      <c r="J476" s="18">
        <f>J477+J478+J479+J480+J481</f>
        <v>17200.575440000001</v>
      </c>
      <c r="K476" s="19"/>
      <c r="L476" s="19">
        <f t="shared" ref="L476" si="299">L477+L478+L479+L480+L481</f>
        <v>2605.4807999999998</v>
      </c>
      <c r="M476" s="6">
        <f t="shared" ref="M476" si="300">M477+M478+M479+M480+M481</f>
        <v>14595.094639999999</v>
      </c>
      <c r="N476" s="7">
        <f t="shared" si="296"/>
        <v>99.653375672395896</v>
      </c>
      <c r="O476" s="8"/>
      <c r="P476" s="8"/>
      <c r="Q476" s="8">
        <f t="shared" si="297"/>
        <v>99.591778301991596</v>
      </c>
    </row>
    <row r="477" spans="1:17" s="30" customFormat="1" ht="12">
      <c r="A477" s="269"/>
      <c r="B477" s="269"/>
      <c r="C477" s="269"/>
      <c r="D477" s="128"/>
      <c r="E477" s="130" t="s">
        <v>430</v>
      </c>
      <c r="F477" s="18">
        <v>6600</v>
      </c>
      <c r="G477" s="19"/>
      <c r="H477" s="19"/>
      <c r="I477" s="6">
        <v>6600</v>
      </c>
      <c r="J477" s="18">
        <v>6600</v>
      </c>
      <c r="K477" s="19"/>
      <c r="L477" s="19"/>
      <c r="M477" s="6">
        <v>6600</v>
      </c>
      <c r="N477" s="7">
        <f t="shared" ref="N477:N481" si="301">J477/F477*100</f>
        <v>100</v>
      </c>
      <c r="O477" s="8"/>
      <c r="P477" s="8"/>
      <c r="Q477" s="8">
        <f t="shared" si="297"/>
        <v>100</v>
      </c>
    </row>
    <row r="478" spans="1:17" s="30" customFormat="1" ht="12">
      <c r="A478" s="269"/>
      <c r="B478" s="269"/>
      <c r="C478" s="269"/>
      <c r="D478" s="128"/>
      <c r="E478" s="130" t="s">
        <v>431</v>
      </c>
      <c r="F478" s="18">
        <v>2688.6</v>
      </c>
      <c r="G478" s="19"/>
      <c r="H478" s="19"/>
      <c r="I478" s="6">
        <v>2688.6</v>
      </c>
      <c r="J478" s="18">
        <v>2688.4886000000001</v>
      </c>
      <c r="K478" s="19"/>
      <c r="L478" s="19"/>
      <c r="M478" s="6">
        <v>2688.4886000000001</v>
      </c>
      <c r="N478" s="7">
        <f t="shared" si="301"/>
        <v>99.99585657963253</v>
      </c>
      <c r="O478" s="8"/>
      <c r="P478" s="8"/>
      <c r="Q478" s="8">
        <f t="shared" si="297"/>
        <v>99.99585657963253</v>
      </c>
    </row>
    <row r="479" spans="1:17" s="30" customFormat="1" ht="12">
      <c r="A479" s="269"/>
      <c r="B479" s="269"/>
      <c r="C479" s="269"/>
      <c r="D479" s="128"/>
      <c r="E479" s="130" t="s">
        <v>432</v>
      </c>
      <c r="F479" s="18">
        <v>4711.3999999999996</v>
      </c>
      <c r="G479" s="19"/>
      <c r="H479" s="19"/>
      <c r="I479" s="6">
        <v>4711.3999999999996</v>
      </c>
      <c r="J479" s="18">
        <v>4651.7250000000004</v>
      </c>
      <c r="K479" s="19"/>
      <c r="L479" s="19"/>
      <c r="M479" s="6">
        <v>4651.7250000000004</v>
      </c>
      <c r="N479" s="7">
        <f t="shared" si="301"/>
        <v>98.733391348643735</v>
      </c>
      <c r="O479" s="8"/>
      <c r="P479" s="8"/>
      <c r="Q479" s="8">
        <f t="shared" si="297"/>
        <v>98.733391348643735</v>
      </c>
    </row>
    <row r="480" spans="1:17" s="30" customFormat="1" ht="12">
      <c r="A480" s="269"/>
      <c r="B480" s="269"/>
      <c r="C480" s="269"/>
      <c r="D480" s="128"/>
      <c r="E480" s="130" t="s">
        <v>1572</v>
      </c>
      <c r="F480" s="18">
        <v>326.3</v>
      </c>
      <c r="G480" s="19"/>
      <c r="H480" s="19"/>
      <c r="I480" s="6">
        <v>326.3</v>
      </c>
      <c r="J480" s="18">
        <v>326.26184000000001</v>
      </c>
      <c r="K480" s="19"/>
      <c r="L480" s="19"/>
      <c r="M480" s="6">
        <v>326.26184000000001</v>
      </c>
      <c r="N480" s="7">
        <f t="shared" si="301"/>
        <v>99.988305240576153</v>
      </c>
      <c r="O480" s="8"/>
      <c r="P480" s="8"/>
      <c r="Q480" s="8">
        <f t="shared" si="297"/>
        <v>99.988305240576153</v>
      </c>
    </row>
    <row r="481" spans="1:17" s="30" customFormat="1" ht="12">
      <c r="A481" s="269"/>
      <c r="B481" s="269"/>
      <c r="C481" s="269"/>
      <c r="D481" s="128"/>
      <c r="E481" s="130" t="s">
        <v>1578</v>
      </c>
      <c r="F481" s="18">
        <f>G481+H481+I481</f>
        <v>2934.1042000000002</v>
      </c>
      <c r="G481" s="19"/>
      <c r="H481" s="19">
        <v>2605.4850000000001</v>
      </c>
      <c r="I481" s="6">
        <v>328.61919999999998</v>
      </c>
      <c r="J481" s="18">
        <f>K481+L481+M481</f>
        <v>2934.1</v>
      </c>
      <c r="K481" s="19"/>
      <c r="L481" s="19">
        <v>2605.4807999999998</v>
      </c>
      <c r="M481" s="6">
        <v>328.61919999999998</v>
      </c>
      <c r="N481" s="7">
        <f t="shared" si="301"/>
        <v>99.99985685579945</v>
      </c>
      <c r="O481" s="7"/>
      <c r="P481" s="7">
        <f t="shared" ref="P481" si="302">L481/H481*100</f>
        <v>99.999838801605065</v>
      </c>
      <c r="Q481" s="8">
        <f t="shared" si="297"/>
        <v>100</v>
      </c>
    </row>
    <row r="482" spans="1:17" s="33" customFormat="1" ht="34.5" customHeight="1">
      <c r="A482" s="260" t="s">
        <v>19</v>
      </c>
      <c r="B482" s="260" t="s">
        <v>433</v>
      </c>
      <c r="C482" s="260"/>
      <c r="D482" s="99" t="s">
        <v>428</v>
      </c>
      <c r="E482" s="130"/>
      <c r="F482" s="18">
        <f>F483</f>
        <v>17260.404200000001</v>
      </c>
      <c r="G482" s="19">
        <f t="shared" ref="G482:M482" si="303">G483</f>
        <v>0</v>
      </c>
      <c r="H482" s="19">
        <f t="shared" si="303"/>
        <v>2605.4850000000001</v>
      </c>
      <c r="I482" s="6">
        <f t="shared" si="303"/>
        <v>14654.919199999998</v>
      </c>
      <c r="J482" s="18">
        <f t="shared" si="303"/>
        <v>17200.575440000001</v>
      </c>
      <c r="K482" s="19">
        <f t="shared" si="303"/>
        <v>0</v>
      </c>
      <c r="L482" s="19">
        <f t="shared" si="303"/>
        <v>2605.4807999999998</v>
      </c>
      <c r="M482" s="6">
        <f t="shared" si="303"/>
        <v>14595.094639999999</v>
      </c>
      <c r="N482" s="7">
        <f t="shared" si="296"/>
        <v>99.653375672395896</v>
      </c>
      <c r="O482" s="8"/>
      <c r="P482" s="8"/>
      <c r="Q482" s="8">
        <f t="shared" ref="Q482:Q488" si="304">M482/I482*100</f>
        <v>99.591778301991596</v>
      </c>
    </row>
    <row r="483" spans="1:17" s="33" customFormat="1" ht="73.5" customHeight="1">
      <c r="A483" s="261"/>
      <c r="B483" s="261"/>
      <c r="C483" s="261"/>
      <c r="D483" s="129" t="s">
        <v>429</v>
      </c>
      <c r="E483" s="130"/>
      <c r="F483" s="18">
        <f>F484+F485+F486+F487+F488</f>
        <v>17260.404200000001</v>
      </c>
      <c r="G483" s="19"/>
      <c r="H483" s="19">
        <f t="shared" ref="H483" si="305">H484+H485+H486+H487+H488</f>
        <v>2605.4850000000001</v>
      </c>
      <c r="I483" s="6">
        <f t="shared" ref="I483" si="306">I484+I485+I486+I487+I488</f>
        <v>14654.919199999998</v>
      </c>
      <c r="J483" s="18">
        <f>J484+J485+J486+J487+J488</f>
        <v>17200.575440000001</v>
      </c>
      <c r="K483" s="19"/>
      <c r="L483" s="19">
        <f t="shared" ref="L483" si="307">L484+L485+L486+L487+L488</f>
        <v>2605.4807999999998</v>
      </c>
      <c r="M483" s="6">
        <f t="shared" ref="M483" si="308">M484+M485+M486+M487+M488</f>
        <v>14595.094639999999</v>
      </c>
      <c r="N483" s="7">
        <f t="shared" si="296"/>
        <v>99.653375672395896</v>
      </c>
      <c r="O483" s="8"/>
      <c r="P483" s="8"/>
      <c r="Q483" s="8">
        <f t="shared" si="304"/>
        <v>99.591778301991596</v>
      </c>
    </row>
    <row r="484" spans="1:17" s="30" customFormat="1" ht="12">
      <c r="A484" s="261"/>
      <c r="B484" s="261"/>
      <c r="C484" s="261"/>
      <c r="D484" s="128"/>
      <c r="E484" s="130" t="s">
        <v>430</v>
      </c>
      <c r="F484" s="18">
        <v>6600</v>
      </c>
      <c r="G484" s="19"/>
      <c r="H484" s="19"/>
      <c r="I484" s="6">
        <v>6600</v>
      </c>
      <c r="J484" s="18">
        <v>6600</v>
      </c>
      <c r="K484" s="19"/>
      <c r="L484" s="19"/>
      <c r="M484" s="6">
        <v>6600</v>
      </c>
      <c r="N484" s="7">
        <f t="shared" si="296"/>
        <v>100</v>
      </c>
      <c r="O484" s="8"/>
      <c r="P484" s="8"/>
      <c r="Q484" s="8">
        <f t="shared" si="304"/>
        <v>100</v>
      </c>
    </row>
    <row r="485" spans="1:17" s="30" customFormat="1" ht="12">
      <c r="A485" s="261"/>
      <c r="B485" s="261"/>
      <c r="C485" s="261"/>
      <c r="D485" s="128"/>
      <c r="E485" s="130" t="s">
        <v>431</v>
      </c>
      <c r="F485" s="18">
        <v>2688.6</v>
      </c>
      <c r="G485" s="19"/>
      <c r="H485" s="19"/>
      <c r="I485" s="6">
        <v>2688.6</v>
      </c>
      <c r="J485" s="18">
        <v>2688.4886000000001</v>
      </c>
      <c r="K485" s="19"/>
      <c r="L485" s="19"/>
      <c r="M485" s="6">
        <v>2688.4886000000001</v>
      </c>
      <c r="N485" s="7">
        <f t="shared" si="296"/>
        <v>99.99585657963253</v>
      </c>
      <c r="O485" s="8"/>
      <c r="P485" s="8"/>
      <c r="Q485" s="8">
        <f t="shared" si="304"/>
        <v>99.99585657963253</v>
      </c>
    </row>
    <row r="486" spans="1:17" s="30" customFormat="1" ht="12">
      <c r="A486" s="261"/>
      <c r="B486" s="261"/>
      <c r="C486" s="261"/>
      <c r="D486" s="128"/>
      <c r="E486" s="130" t="s">
        <v>432</v>
      </c>
      <c r="F486" s="18">
        <v>4711.3999999999996</v>
      </c>
      <c r="G486" s="19"/>
      <c r="H486" s="19"/>
      <c r="I486" s="6">
        <v>4711.3999999999996</v>
      </c>
      <c r="J486" s="18">
        <v>4651.7250000000004</v>
      </c>
      <c r="K486" s="19"/>
      <c r="L486" s="19"/>
      <c r="M486" s="6">
        <v>4651.7250000000004</v>
      </c>
      <c r="N486" s="7">
        <f t="shared" si="296"/>
        <v>98.733391348643735</v>
      </c>
      <c r="O486" s="8"/>
      <c r="P486" s="8"/>
      <c r="Q486" s="8">
        <f t="shared" si="304"/>
        <v>98.733391348643735</v>
      </c>
    </row>
    <row r="487" spans="1:17" s="30" customFormat="1" ht="12">
      <c r="A487" s="261"/>
      <c r="B487" s="261"/>
      <c r="C487" s="261"/>
      <c r="D487" s="128"/>
      <c r="E487" s="130" t="s">
        <v>1572</v>
      </c>
      <c r="F487" s="18">
        <v>326.3</v>
      </c>
      <c r="G487" s="19"/>
      <c r="H487" s="19"/>
      <c r="I487" s="6">
        <v>326.3</v>
      </c>
      <c r="J487" s="18">
        <v>326.26184000000001</v>
      </c>
      <c r="K487" s="19"/>
      <c r="L487" s="19"/>
      <c r="M487" s="6">
        <v>326.26184000000001</v>
      </c>
      <c r="N487" s="7">
        <f t="shared" si="296"/>
        <v>99.988305240576153</v>
      </c>
      <c r="O487" s="8"/>
      <c r="P487" s="8"/>
      <c r="Q487" s="8">
        <f t="shared" si="304"/>
        <v>99.988305240576153</v>
      </c>
    </row>
    <row r="488" spans="1:17" s="30" customFormat="1" ht="12">
      <c r="A488" s="261"/>
      <c r="B488" s="261"/>
      <c r="C488" s="261"/>
      <c r="D488" s="128"/>
      <c r="E488" s="130" t="s">
        <v>1578</v>
      </c>
      <c r="F488" s="18">
        <f>G488+H488+I488</f>
        <v>2934.1042000000002</v>
      </c>
      <c r="G488" s="19"/>
      <c r="H488" s="19">
        <v>2605.4850000000001</v>
      </c>
      <c r="I488" s="6">
        <v>328.61919999999998</v>
      </c>
      <c r="J488" s="18">
        <f>K488+L488+M488</f>
        <v>2934.1</v>
      </c>
      <c r="K488" s="19"/>
      <c r="L488" s="19">
        <v>2605.4807999999998</v>
      </c>
      <c r="M488" s="6">
        <v>328.61919999999998</v>
      </c>
      <c r="N488" s="7">
        <f t="shared" si="296"/>
        <v>99.99985685579945</v>
      </c>
      <c r="O488" s="7"/>
      <c r="P488" s="7">
        <f t="shared" ref="P488" si="309">L488/H488*100</f>
        <v>99.999838801605065</v>
      </c>
      <c r="Q488" s="8">
        <f t="shared" si="304"/>
        <v>100</v>
      </c>
    </row>
    <row r="489" spans="1:17" s="33" customFormat="1" ht="34.5" customHeight="1">
      <c r="A489" s="260" t="s">
        <v>434</v>
      </c>
      <c r="B489" s="260" t="s">
        <v>435</v>
      </c>
      <c r="C489" s="260" t="s">
        <v>436</v>
      </c>
      <c r="D489" s="99" t="s">
        <v>428</v>
      </c>
      <c r="E489" s="130"/>
      <c r="F489" s="18">
        <f>F490</f>
        <v>14326.3</v>
      </c>
      <c r="G489" s="19"/>
      <c r="H489" s="19"/>
      <c r="I489" s="6">
        <f>I490</f>
        <v>14326.3</v>
      </c>
      <c r="J489" s="18">
        <f>J490</f>
        <v>14266.47544</v>
      </c>
      <c r="K489" s="19"/>
      <c r="L489" s="19"/>
      <c r="M489" s="6">
        <f>M490</f>
        <v>14266.47544</v>
      </c>
      <c r="N489" s="7">
        <f t="shared" ref="N489:Q506" si="310">J489/F489*100</f>
        <v>99.582414440574325</v>
      </c>
      <c r="O489" s="8"/>
      <c r="P489" s="8"/>
      <c r="Q489" s="8">
        <f t="shared" si="310"/>
        <v>99.582414440574325</v>
      </c>
    </row>
    <row r="490" spans="1:17" s="33" customFormat="1" ht="73.5" customHeight="1">
      <c r="A490" s="261"/>
      <c r="B490" s="261"/>
      <c r="C490" s="261"/>
      <c r="D490" s="129" t="s">
        <v>429</v>
      </c>
      <c r="E490" s="130"/>
      <c r="F490" s="18">
        <f>F491+F492+F493+F494</f>
        <v>14326.3</v>
      </c>
      <c r="G490" s="19"/>
      <c r="H490" s="19"/>
      <c r="I490" s="6">
        <f>I491+I492+I493+I494</f>
        <v>14326.3</v>
      </c>
      <c r="J490" s="18">
        <f>J491+J492+J493+J494</f>
        <v>14266.47544</v>
      </c>
      <c r="K490" s="19"/>
      <c r="L490" s="19"/>
      <c r="M490" s="6">
        <f>M491+M492+M493+M494</f>
        <v>14266.47544</v>
      </c>
      <c r="N490" s="7">
        <f t="shared" si="310"/>
        <v>99.582414440574325</v>
      </c>
      <c r="O490" s="8"/>
      <c r="P490" s="8"/>
      <c r="Q490" s="8">
        <f t="shared" si="310"/>
        <v>99.582414440574325</v>
      </c>
    </row>
    <row r="491" spans="1:17" s="30" customFormat="1" ht="12">
      <c r="A491" s="261"/>
      <c r="B491" s="261"/>
      <c r="C491" s="261"/>
      <c r="D491" s="128"/>
      <c r="E491" s="130" t="s">
        <v>430</v>
      </c>
      <c r="F491" s="18">
        <v>6600</v>
      </c>
      <c r="G491" s="19"/>
      <c r="H491" s="19"/>
      <c r="I491" s="6">
        <v>6600</v>
      </c>
      <c r="J491" s="18">
        <v>6600</v>
      </c>
      <c r="K491" s="19"/>
      <c r="L491" s="19"/>
      <c r="M491" s="6">
        <v>6600</v>
      </c>
      <c r="N491" s="7">
        <f t="shared" si="310"/>
        <v>100</v>
      </c>
      <c r="O491" s="8"/>
      <c r="P491" s="8"/>
      <c r="Q491" s="8">
        <f t="shared" si="310"/>
        <v>100</v>
      </c>
    </row>
    <row r="492" spans="1:17" s="30" customFormat="1" ht="12">
      <c r="A492" s="261"/>
      <c r="B492" s="261"/>
      <c r="C492" s="261"/>
      <c r="D492" s="128"/>
      <c r="E492" s="130" t="s">
        <v>431</v>
      </c>
      <c r="F492" s="18">
        <v>2688.6</v>
      </c>
      <c r="G492" s="19"/>
      <c r="H492" s="19"/>
      <c r="I492" s="6">
        <v>2688.6</v>
      </c>
      <c r="J492" s="18">
        <v>2688.4886000000001</v>
      </c>
      <c r="K492" s="19"/>
      <c r="L492" s="19"/>
      <c r="M492" s="6">
        <v>2688.4886000000001</v>
      </c>
      <c r="N492" s="7">
        <f t="shared" si="310"/>
        <v>99.99585657963253</v>
      </c>
      <c r="O492" s="8"/>
      <c r="P492" s="8"/>
      <c r="Q492" s="8">
        <f t="shared" si="310"/>
        <v>99.99585657963253</v>
      </c>
    </row>
    <row r="493" spans="1:17" s="30" customFormat="1" ht="12">
      <c r="A493" s="261"/>
      <c r="B493" s="261"/>
      <c r="C493" s="261"/>
      <c r="D493" s="128"/>
      <c r="E493" s="130" t="s">
        <v>432</v>
      </c>
      <c r="F493" s="18">
        <v>4711.3999999999996</v>
      </c>
      <c r="G493" s="19"/>
      <c r="H493" s="19"/>
      <c r="I493" s="6">
        <v>4711.3999999999996</v>
      </c>
      <c r="J493" s="18">
        <v>4651.7250000000004</v>
      </c>
      <c r="K493" s="19"/>
      <c r="L493" s="19"/>
      <c r="M493" s="6">
        <v>4651.7250000000004</v>
      </c>
      <c r="N493" s="7">
        <f t="shared" si="310"/>
        <v>98.733391348643735</v>
      </c>
      <c r="O493" s="8"/>
      <c r="P493" s="8"/>
      <c r="Q493" s="8">
        <f t="shared" si="310"/>
        <v>98.733391348643735</v>
      </c>
    </row>
    <row r="494" spans="1:17" s="30" customFormat="1" ht="14.25" customHeight="1">
      <c r="A494" s="261"/>
      <c r="B494" s="261"/>
      <c r="C494" s="261"/>
      <c r="D494" s="128"/>
      <c r="E494" s="130" t="s">
        <v>1572</v>
      </c>
      <c r="F494" s="18">
        <v>326.3</v>
      </c>
      <c r="G494" s="19"/>
      <c r="H494" s="19"/>
      <c r="I494" s="6">
        <v>326.3</v>
      </c>
      <c r="J494" s="18">
        <v>326.26184000000001</v>
      </c>
      <c r="K494" s="19"/>
      <c r="L494" s="19"/>
      <c r="M494" s="6">
        <v>326.26184000000001</v>
      </c>
      <c r="N494" s="7">
        <f t="shared" si="310"/>
        <v>99.988305240576153</v>
      </c>
      <c r="O494" s="8"/>
      <c r="P494" s="8"/>
      <c r="Q494" s="8">
        <f t="shared" si="310"/>
        <v>99.988305240576153</v>
      </c>
    </row>
    <row r="495" spans="1:17" s="33" customFormat="1" ht="34.5" customHeight="1">
      <c r="A495" s="265" t="s">
        <v>417</v>
      </c>
      <c r="B495" s="265" t="s">
        <v>437</v>
      </c>
      <c r="C495" s="265" t="s">
        <v>438</v>
      </c>
      <c r="D495" s="99" t="s">
        <v>428</v>
      </c>
      <c r="E495" s="130"/>
      <c r="F495" s="18">
        <v>6600</v>
      </c>
      <c r="G495" s="19"/>
      <c r="H495" s="19"/>
      <c r="I495" s="6">
        <v>6600</v>
      </c>
      <c r="J495" s="18">
        <v>6600</v>
      </c>
      <c r="K495" s="19"/>
      <c r="L495" s="19"/>
      <c r="M495" s="6">
        <v>6600</v>
      </c>
      <c r="N495" s="7">
        <f t="shared" si="310"/>
        <v>100</v>
      </c>
      <c r="O495" s="8"/>
      <c r="P495" s="8"/>
      <c r="Q495" s="8">
        <f t="shared" si="310"/>
        <v>100</v>
      </c>
    </row>
    <row r="496" spans="1:17" s="33" customFormat="1" ht="73.5" customHeight="1">
      <c r="A496" s="265"/>
      <c r="B496" s="265"/>
      <c r="C496" s="265"/>
      <c r="D496" s="129" t="s">
        <v>429</v>
      </c>
      <c r="E496" s="130"/>
      <c r="F496" s="18">
        <v>6600</v>
      </c>
      <c r="G496" s="19"/>
      <c r="H496" s="19"/>
      <c r="I496" s="6">
        <v>6600</v>
      </c>
      <c r="J496" s="18">
        <v>6600</v>
      </c>
      <c r="K496" s="19"/>
      <c r="L496" s="19"/>
      <c r="M496" s="6">
        <v>6600</v>
      </c>
      <c r="N496" s="7">
        <f t="shared" si="310"/>
        <v>100</v>
      </c>
      <c r="O496" s="8"/>
      <c r="P496" s="8"/>
      <c r="Q496" s="8">
        <f t="shared" si="310"/>
        <v>100</v>
      </c>
    </row>
    <row r="497" spans="1:17" s="33" customFormat="1" ht="22.5" customHeight="1">
      <c r="A497" s="265"/>
      <c r="B497" s="265"/>
      <c r="C497" s="265"/>
      <c r="D497" s="134"/>
      <c r="E497" s="130" t="s">
        <v>430</v>
      </c>
      <c r="F497" s="18">
        <v>6600</v>
      </c>
      <c r="G497" s="19"/>
      <c r="H497" s="19"/>
      <c r="I497" s="6">
        <v>6600</v>
      </c>
      <c r="J497" s="18">
        <v>6600</v>
      </c>
      <c r="K497" s="19"/>
      <c r="L497" s="19"/>
      <c r="M497" s="6">
        <v>6600</v>
      </c>
      <c r="N497" s="7">
        <f t="shared" si="310"/>
        <v>100</v>
      </c>
      <c r="O497" s="8"/>
      <c r="P497" s="8"/>
      <c r="Q497" s="8">
        <f t="shared" si="310"/>
        <v>100</v>
      </c>
    </row>
    <row r="498" spans="1:17" s="33" customFormat="1" ht="25.5" customHeight="1">
      <c r="A498" s="265" t="s">
        <v>418</v>
      </c>
      <c r="B498" s="265" t="s">
        <v>1571</v>
      </c>
      <c r="C498" s="265" t="s">
        <v>440</v>
      </c>
      <c r="D498" s="99" t="s">
        <v>428</v>
      </c>
      <c r="E498" s="130"/>
      <c r="F498" s="18">
        <v>2688.6</v>
      </c>
      <c r="G498" s="19"/>
      <c r="H498" s="19"/>
      <c r="I498" s="6">
        <v>2688.6</v>
      </c>
      <c r="J498" s="18">
        <v>2688.4886000000001</v>
      </c>
      <c r="K498" s="19"/>
      <c r="L498" s="19"/>
      <c r="M498" s="6">
        <v>2688.4886000000001</v>
      </c>
      <c r="N498" s="7">
        <f t="shared" si="310"/>
        <v>99.99585657963253</v>
      </c>
      <c r="O498" s="8"/>
      <c r="P498" s="8"/>
      <c r="Q498" s="8">
        <f t="shared" si="310"/>
        <v>99.99585657963253</v>
      </c>
    </row>
    <row r="499" spans="1:17" s="33" customFormat="1" ht="138.75" customHeight="1">
      <c r="A499" s="265"/>
      <c r="B499" s="265"/>
      <c r="C499" s="265"/>
      <c r="D499" s="129" t="s">
        <v>429</v>
      </c>
      <c r="E499" s="130"/>
      <c r="F499" s="18">
        <v>2688.6</v>
      </c>
      <c r="G499" s="19"/>
      <c r="H499" s="19"/>
      <c r="I499" s="6">
        <v>2688.6</v>
      </c>
      <c r="J499" s="18">
        <v>2688.4886000000001</v>
      </c>
      <c r="K499" s="19"/>
      <c r="L499" s="19"/>
      <c r="M499" s="6">
        <v>2688.4886000000001</v>
      </c>
      <c r="N499" s="7">
        <f t="shared" si="310"/>
        <v>99.99585657963253</v>
      </c>
      <c r="O499" s="8"/>
      <c r="P499" s="8"/>
      <c r="Q499" s="8">
        <f t="shared" si="310"/>
        <v>99.99585657963253</v>
      </c>
    </row>
    <row r="500" spans="1:17" s="33" customFormat="1" ht="33" customHeight="1">
      <c r="A500" s="265"/>
      <c r="B500" s="265"/>
      <c r="C500" s="265"/>
      <c r="D500" s="134"/>
      <c r="E500" s="130" t="s">
        <v>431</v>
      </c>
      <c r="F500" s="18">
        <v>2688.6</v>
      </c>
      <c r="G500" s="19"/>
      <c r="H500" s="19"/>
      <c r="I500" s="6">
        <v>2688.6</v>
      </c>
      <c r="J500" s="18">
        <v>2688.4886000000001</v>
      </c>
      <c r="K500" s="19"/>
      <c r="L500" s="19"/>
      <c r="M500" s="6">
        <v>2688.4886000000001</v>
      </c>
      <c r="N500" s="7">
        <f t="shared" si="310"/>
        <v>99.99585657963253</v>
      </c>
      <c r="O500" s="8"/>
      <c r="P500" s="8"/>
      <c r="Q500" s="8">
        <f t="shared" si="310"/>
        <v>99.99585657963253</v>
      </c>
    </row>
    <row r="501" spans="1:17" s="33" customFormat="1" ht="34.5" customHeight="1">
      <c r="A501" s="265" t="s">
        <v>419</v>
      </c>
      <c r="B501" s="265" t="s">
        <v>442</v>
      </c>
      <c r="C501" s="265" t="s">
        <v>976</v>
      </c>
      <c r="D501" s="99" t="s">
        <v>428</v>
      </c>
      <c r="E501" s="130"/>
      <c r="F501" s="18">
        <v>4711.3999999999996</v>
      </c>
      <c r="G501" s="19"/>
      <c r="H501" s="19"/>
      <c r="I501" s="6">
        <v>4711.3999999999996</v>
      </c>
      <c r="J501" s="18">
        <v>4651.7250000000004</v>
      </c>
      <c r="K501" s="19"/>
      <c r="L501" s="19"/>
      <c r="M501" s="6">
        <v>4651.7250000000004</v>
      </c>
      <c r="N501" s="7">
        <f t="shared" si="310"/>
        <v>98.733391348643735</v>
      </c>
      <c r="O501" s="8"/>
      <c r="P501" s="8"/>
      <c r="Q501" s="8">
        <f t="shared" si="310"/>
        <v>98.733391348643735</v>
      </c>
    </row>
    <row r="502" spans="1:17" s="33" customFormat="1" ht="73.5" customHeight="1">
      <c r="A502" s="265"/>
      <c r="B502" s="265"/>
      <c r="C502" s="265"/>
      <c r="D502" s="129" t="s">
        <v>429</v>
      </c>
      <c r="E502" s="130"/>
      <c r="F502" s="18">
        <v>4711.3999999999996</v>
      </c>
      <c r="G502" s="19"/>
      <c r="H502" s="19"/>
      <c r="I502" s="6">
        <v>4711.3999999999996</v>
      </c>
      <c r="J502" s="18">
        <v>4651.7250000000004</v>
      </c>
      <c r="K502" s="19"/>
      <c r="L502" s="19"/>
      <c r="M502" s="6">
        <v>4651.7250000000004</v>
      </c>
      <c r="N502" s="7">
        <f t="shared" si="310"/>
        <v>98.733391348643735</v>
      </c>
      <c r="O502" s="8"/>
      <c r="P502" s="8"/>
      <c r="Q502" s="8">
        <f t="shared" si="310"/>
        <v>98.733391348643735</v>
      </c>
    </row>
    <row r="503" spans="1:17" s="33" customFormat="1" ht="22.5" customHeight="1">
      <c r="A503" s="265"/>
      <c r="B503" s="265"/>
      <c r="C503" s="265"/>
      <c r="D503" s="134"/>
      <c r="E503" s="130" t="s">
        <v>432</v>
      </c>
      <c r="F503" s="18">
        <v>4711.3999999999996</v>
      </c>
      <c r="G503" s="19"/>
      <c r="H503" s="19"/>
      <c r="I503" s="6">
        <v>4711.3999999999996</v>
      </c>
      <c r="J503" s="18">
        <v>4651.7250000000004</v>
      </c>
      <c r="K503" s="19"/>
      <c r="L503" s="19"/>
      <c r="M503" s="6">
        <v>4651.7250000000004</v>
      </c>
      <c r="N503" s="7">
        <f t="shared" si="310"/>
        <v>98.733391348643735</v>
      </c>
      <c r="O503" s="8"/>
      <c r="P503" s="8"/>
      <c r="Q503" s="8">
        <f t="shared" si="310"/>
        <v>98.733391348643735</v>
      </c>
    </row>
    <row r="504" spans="1:17" s="33" customFormat="1" ht="34.5" customHeight="1">
      <c r="A504" s="265" t="s">
        <v>443</v>
      </c>
      <c r="B504" s="265" t="s">
        <v>444</v>
      </c>
      <c r="C504" s="265" t="s">
        <v>445</v>
      </c>
      <c r="D504" s="99" t="s">
        <v>428</v>
      </c>
      <c r="E504" s="130"/>
      <c r="F504" s="18">
        <v>326.3</v>
      </c>
      <c r="G504" s="19"/>
      <c r="H504" s="19"/>
      <c r="I504" s="6">
        <v>326.3</v>
      </c>
      <c r="J504" s="18">
        <v>326.26184000000001</v>
      </c>
      <c r="K504" s="19"/>
      <c r="L504" s="19"/>
      <c r="M504" s="6">
        <v>326.26184000000001</v>
      </c>
      <c r="N504" s="7">
        <f t="shared" si="310"/>
        <v>99.988305240576153</v>
      </c>
      <c r="O504" s="8"/>
      <c r="P504" s="8"/>
      <c r="Q504" s="8">
        <f t="shared" si="310"/>
        <v>99.988305240576153</v>
      </c>
    </row>
    <row r="505" spans="1:17" s="33" customFormat="1" ht="73.5" customHeight="1">
      <c r="A505" s="265"/>
      <c r="B505" s="265"/>
      <c r="C505" s="265"/>
      <c r="D505" s="129" t="s">
        <v>429</v>
      </c>
      <c r="E505" s="130"/>
      <c r="F505" s="18">
        <v>326.3</v>
      </c>
      <c r="G505" s="19"/>
      <c r="H505" s="19"/>
      <c r="I505" s="6">
        <v>326.3</v>
      </c>
      <c r="J505" s="18">
        <v>326.26184000000001</v>
      </c>
      <c r="K505" s="19"/>
      <c r="L505" s="19"/>
      <c r="M505" s="6">
        <v>326.26184000000001</v>
      </c>
      <c r="N505" s="7">
        <f t="shared" si="310"/>
        <v>99.988305240576153</v>
      </c>
      <c r="O505" s="8"/>
      <c r="P505" s="8"/>
      <c r="Q505" s="8">
        <f t="shared" si="310"/>
        <v>99.988305240576153</v>
      </c>
    </row>
    <row r="506" spans="1:17" s="33" customFormat="1" ht="22.5" customHeight="1">
      <c r="A506" s="265"/>
      <c r="B506" s="265"/>
      <c r="C506" s="265"/>
      <c r="D506" s="134"/>
      <c r="E506" s="130" t="s">
        <v>1572</v>
      </c>
      <c r="F506" s="18">
        <v>326.3</v>
      </c>
      <c r="G506" s="19"/>
      <c r="H506" s="19"/>
      <c r="I506" s="6">
        <v>326.3</v>
      </c>
      <c r="J506" s="18">
        <v>326.26184000000001</v>
      </c>
      <c r="K506" s="19"/>
      <c r="L506" s="19"/>
      <c r="M506" s="6">
        <v>326.26184000000001</v>
      </c>
      <c r="N506" s="7">
        <f t="shared" si="310"/>
        <v>99.988305240576153</v>
      </c>
      <c r="O506" s="8"/>
      <c r="P506" s="8"/>
      <c r="Q506" s="8">
        <f t="shared" si="310"/>
        <v>99.988305240576153</v>
      </c>
    </row>
    <row r="507" spans="1:17" s="33" customFormat="1" ht="34.5" customHeight="1">
      <c r="A507" s="260" t="s">
        <v>1573</v>
      </c>
      <c r="B507" s="260" t="s">
        <v>1495</v>
      </c>
      <c r="C507" s="260" t="s">
        <v>1575</v>
      </c>
      <c r="D507" s="99" t="s">
        <v>428</v>
      </c>
      <c r="E507" s="130"/>
      <c r="F507" s="18">
        <f t="shared" ref="F507:F511" si="311">G507+H507+I507</f>
        <v>2934.1042000000002</v>
      </c>
      <c r="G507" s="19"/>
      <c r="H507" s="19">
        <v>2605.4850000000001</v>
      </c>
      <c r="I507" s="6">
        <v>328.61919999999998</v>
      </c>
      <c r="J507" s="18">
        <f t="shared" ref="J507:J511" si="312">K507+L507+M507</f>
        <v>2934.1</v>
      </c>
      <c r="K507" s="19"/>
      <c r="L507" s="19">
        <v>2605.4807999999998</v>
      </c>
      <c r="M507" s="6">
        <v>328.61919999999998</v>
      </c>
      <c r="N507" s="7">
        <f t="shared" ref="N507:P512" si="313">J507/F507*100</f>
        <v>99.99985685579945</v>
      </c>
      <c r="O507" s="7"/>
      <c r="P507" s="7">
        <f t="shared" si="313"/>
        <v>99.999838801605065</v>
      </c>
      <c r="Q507" s="8">
        <f t="shared" ref="Q507:Q512" si="314">M507/I507*100</f>
        <v>100</v>
      </c>
    </row>
    <row r="508" spans="1:17" s="33" customFormat="1" ht="73.5" customHeight="1">
      <c r="A508" s="261"/>
      <c r="B508" s="261"/>
      <c r="C508" s="261"/>
      <c r="D508" s="129" t="s">
        <v>429</v>
      </c>
      <c r="E508" s="130"/>
      <c r="F508" s="18">
        <f t="shared" si="311"/>
        <v>2934.1042000000002</v>
      </c>
      <c r="G508" s="19"/>
      <c r="H508" s="19">
        <v>2605.4850000000001</v>
      </c>
      <c r="I508" s="6">
        <v>328.61919999999998</v>
      </c>
      <c r="J508" s="18">
        <f t="shared" si="312"/>
        <v>2934.1</v>
      </c>
      <c r="K508" s="19"/>
      <c r="L508" s="19">
        <v>2605.4807999999998</v>
      </c>
      <c r="M508" s="6">
        <v>328.61919999999998</v>
      </c>
      <c r="N508" s="7">
        <f t="shared" si="313"/>
        <v>99.99985685579945</v>
      </c>
      <c r="O508" s="7"/>
      <c r="P508" s="7">
        <f t="shared" si="313"/>
        <v>99.999838801605065</v>
      </c>
      <c r="Q508" s="8">
        <f t="shared" si="314"/>
        <v>100</v>
      </c>
    </row>
    <row r="509" spans="1:17" s="30" customFormat="1" ht="12">
      <c r="A509" s="261"/>
      <c r="B509" s="261"/>
      <c r="C509" s="261"/>
      <c r="D509" s="128"/>
      <c r="E509" s="130" t="s">
        <v>1577</v>
      </c>
      <c r="F509" s="18">
        <f t="shared" si="311"/>
        <v>2934.1042000000002</v>
      </c>
      <c r="G509" s="19"/>
      <c r="H509" s="19">
        <v>2605.4850000000001</v>
      </c>
      <c r="I509" s="6">
        <v>328.61919999999998</v>
      </c>
      <c r="J509" s="18">
        <f t="shared" si="312"/>
        <v>2934.1</v>
      </c>
      <c r="K509" s="19"/>
      <c r="L509" s="19">
        <v>2605.4807999999998</v>
      </c>
      <c r="M509" s="6">
        <v>328.61919999999998</v>
      </c>
      <c r="N509" s="7">
        <f t="shared" si="313"/>
        <v>99.99985685579945</v>
      </c>
      <c r="O509" s="7"/>
      <c r="P509" s="7">
        <f t="shared" si="313"/>
        <v>99.999838801605065</v>
      </c>
      <c r="Q509" s="8">
        <f t="shared" si="314"/>
        <v>100</v>
      </c>
    </row>
    <row r="510" spans="1:17" s="33" customFormat="1" ht="34.5" customHeight="1">
      <c r="A510" s="265" t="s">
        <v>1574</v>
      </c>
      <c r="B510" s="265" t="s">
        <v>1496</v>
      </c>
      <c r="C510" s="265" t="s">
        <v>1576</v>
      </c>
      <c r="D510" s="99" t="s">
        <v>428</v>
      </c>
      <c r="E510" s="130"/>
      <c r="F510" s="18">
        <f t="shared" si="311"/>
        <v>2934.1042000000002</v>
      </c>
      <c r="G510" s="19"/>
      <c r="H510" s="19">
        <v>2605.4850000000001</v>
      </c>
      <c r="I510" s="6">
        <v>328.61919999999998</v>
      </c>
      <c r="J510" s="18">
        <f t="shared" si="312"/>
        <v>2934.1</v>
      </c>
      <c r="K510" s="19"/>
      <c r="L510" s="19">
        <v>2605.4807999999998</v>
      </c>
      <c r="M510" s="6">
        <v>328.61919999999998</v>
      </c>
      <c r="N510" s="7">
        <f t="shared" si="313"/>
        <v>99.99985685579945</v>
      </c>
      <c r="O510" s="7"/>
      <c r="P510" s="7">
        <f t="shared" si="313"/>
        <v>99.999838801605065</v>
      </c>
      <c r="Q510" s="8">
        <f t="shared" si="314"/>
        <v>100</v>
      </c>
    </row>
    <row r="511" spans="1:17" s="33" customFormat="1" ht="73.5" customHeight="1">
      <c r="A511" s="265"/>
      <c r="B511" s="265"/>
      <c r="C511" s="265"/>
      <c r="D511" s="129" t="s">
        <v>429</v>
      </c>
      <c r="E511" s="130"/>
      <c r="F511" s="18">
        <f t="shared" si="311"/>
        <v>2934.1042000000002</v>
      </c>
      <c r="G511" s="19"/>
      <c r="H511" s="19">
        <v>2605.4850000000001</v>
      </c>
      <c r="I511" s="6">
        <v>328.61919999999998</v>
      </c>
      <c r="J511" s="18">
        <f t="shared" si="312"/>
        <v>2934.1</v>
      </c>
      <c r="K511" s="19"/>
      <c r="L511" s="19">
        <v>2605.4807999999998</v>
      </c>
      <c r="M511" s="6">
        <v>328.61919999999998</v>
      </c>
      <c r="N511" s="7">
        <f t="shared" si="313"/>
        <v>99.99985685579945</v>
      </c>
      <c r="O511" s="7"/>
      <c r="P511" s="7">
        <f t="shared" si="313"/>
        <v>99.999838801605065</v>
      </c>
      <c r="Q511" s="8">
        <f t="shared" si="314"/>
        <v>100</v>
      </c>
    </row>
    <row r="512" spans="1:17" s="33" customFormat="1" ht="22.5" customHeight="1">
      <c r="A512" s="265"/>
      <c r="B512" s="265"/>
      <c r="C512" s="265"/>
      <c r="D512" s="134"/>
      <c r="E512" s="130" t="s">
        <v>1578</v>
      </c>
      <c r="F512" s="18">
        <f>G512+H512+I512</f>
        <v>2934.1042000000002</v>
      </c>
      <c r="G512" s="19"/>
      <c r="H512" s="19">
        <v>2605.4850000000001</v>
      </c>
      <c r="I512" s="6">
        <v>328.61919999999998</v>
      </c>
      <c r="J512" s="18">
        <f>K512+L512+M512</f>
        <v>2934.1</v>
      </c>
      <c r="K512" s="19"/>
      <c r="L512" s="19">
        <v>2605.4807999999998</v>
      </c>
      <c r="M512" s="6">
        <v>328.61919999999998</v>
      </c>
      <c r="N512" s="7">
        <f t="shared" si="313"/>
        <v>99.99985685579945</v>
      </c>
      <c r="O512" s="7"/>
      <c r="P512" s="7">
        <f t="shared" si="313"/>
        <v>99.999838801605065</v>
      </c>
      <c r="Q512" s="8">
        <f t="shared" si="314"/>
        <v>100</v>
      </c>
    </row>
    <row r="513" spans="1:17" s="135" customFormat="1" ht="25.5" customHeight="1">
      <c r="A513" s="268" t="s">
        <v>14</v>
      </c>
      <c r="B513" s="268" t="s">
        <v>446</v>
      </c>
      <c r="C513" s="268" t="s">
        <v>1579</v>
      </c>
      <c r="D513" s="126" t="s">
        <v>16</v>
      </c>
      <c r="E513" s="28"/>
      <c r="F513" s="16">
        <f>F514+F518+F520</f>
        <v>8239.4</v>
      </c>
      <c r="G513" s="15"/>
      <c r="H513" s="15">
        <f t="shared" ref="H513:I513" si="315">H514+H518+H520</f>
        <v>1788.5</v>
      </c>
      <c r="I513" s="17">
        <f t="shared" si="315"/>
        <v>6450.9</v>
      </c>
      <c r="J513" s="16">
        <f>J514+J518+J520</f>
        <v>8193.8468099999991</v>
      </c>
      <c r="K513" s="15"/>
      <c r="L513" s="15">
        <f t="shared" ref="L513" si="316">L514+L518+L520</f>
        <v>1784.8341600000001</v>
      </c>
      <c r="M513" s="17">
        <f t="shared" ref="M513" si="317">M514+M518+M520</f>
        <v>6409.0126499999988</v>
      </c>
      <c r="N513" s="29">
        <f>J513/F513*100</f>
        <v>99.447129766730583</v>
      </c>
      <c r="O513" s="15"/>
      <c r="P513" s="15">
        <f>L513/H513*100</f>
        <v>99.795032708974006</v>
      </c>
      <c r="Q513" s="15">
        <f>M513/I513*100</f>
        <v>99.350674324512838</v>
      </c>
    </row>
    <row r="514" spans="1:17" s="135" customFormat="1" ht="37.5" customHeight="1">
      <c r="A514" s="269"/>
      <c r="B514" s="269"/>
      <c r="C514" s="269"/>
      <c r="D514" s="104" t="s">
        <v>447</v>
      </c>
      <c r="E514" s="26"/>
      <c r="F514" s="18">
        <f>F515+F516+F517</f>
        <v>6078.9</v>
      </c>
      <c r="G514" s="19"/>
      <c r="H514" s="19"/>
      <c r="I514" s="6">
        <f>I515+I516+I517</f>
        <v>6078.9</v>
      </c>
      <c r="J514" s="18">
        <f>J515+J516+J517</f>
        <v>6070.4951699999992</v>
      </c>
      <c r="K514" s="19"/>
      <c r="L514" s="19"/>
      <c r="M514" s="6">
        <f>M515+M516+M517</f>
        <v>6070.4951699999992</v>
      </c>
      <c r="N514" s="27">
        <f t="shared" ref="N514:N541" si="318">J514/F514*100</f>
        <v>99.861737649903759</v>
      </c>
      <c r="O514" s="19"/>
      <c r="P514" s="19"/>
      <c r="Q514" s="19">
        <f t="shared" ref="Q514:Q519" si="319">M514/I514*100</f>
        <v>99.861737649903759</v>
      </c>
    </row>
    <row r="515" spans="1:17" s="135" customFormat="1" ht="12">
      <c r="A515" s="269"/>
      <c r="B515" s="269"/>
      <c r="C515" s="269"/>
      <c r="D515" s="32"/>
      <c r="E515" s="26" t="s">
        <v>448</v>
      </c>
      <c r="F515" s="18">
        <v>5672.4</v>
      </c>
      <c r="G515" s="19"/>
      <c r="H515" s="19"/>
      <c r="I515" s="6">
        <v>5672.4</v>
      </c>
      <c r="J515" s="18">
        <v>5669.1992499999997</v>
      </c>
      <c r="K515" s="19"/>
      <c r="L515" s="19"/>
      <c r="M515" s="6">
        <v>5669.1992499999997</v>
      </c>
      <c r="N515" s="27">
        <f t="shared" si="318"/>
        <v>99.943573267047455</v>
      </c>
      <c r="O515" s="19"/>
      <c r="P515" s="19"/>
      <c r="Q515" s="19">
        <f t="shared" si="319"/>
        <v>99.943573267047455</v>
      </c>
    </row>
    <row r="516" spans="1:17" s="135" customFormat="1" ht="12">
      <c r="A516" s="269"/>
      <c r="B516" s="269"/>
      <c r="C516" s="269"/>
      <c r="D516" s="32"/>
      <c r="E516" s="26" t="s">
        <v>449</v>
      </c>
      <c r="F516" s="18">
        <v>126.5</v>
      </c>
      <c r="G516" s="19"/>
      <c r="H516" s="19"/>
      <c r="I516" s="6">
        <v>126.5</v>
      </c>
      <c r="J516" s="18">
        <v>121.29592</v>
      </c>
      <c r="K516" s="19"/>
      <c r="L516" s="19"/>
      <c r="M516" s="6">
        <v>121.29592</v>
      </c>
      <c r="N516" s="27">
        <f t="shared" si="318"/>
        <v>95.886102766798416</v>
      </c>
      <c r="O516" s="19"/>
      <c r="P516" s="19"/>
      <c r="Q516" s="19">
        <f t="shared" si="319"/>
        <v>95.886102766798416</v>
      </c>
    </row>
    <row r="517" spans="1:17" s="135" customFormat="1" ht="12">
      <c r="A517" s="269"/>
      <c r="B517" s="269"/>
      <c r="C517" s="269"/>
      <c r="D517" s="32"/>
      <c r="E517" s="26" t="s">
        <v>981</v>
      </c>
      <c r="F517" s="18">
        <v>280</v>
      </c>
      <c r="G517" s="19"/>
      <c r="H517" s="19"/>
      <c r="I517" s="6">
        <v>280</v>
      </c>
      <c r="J517" s="18">
        <v>280</v>
      </c>
      <c r="K517" s="19"/>
      <c r="L517" s="19"/>
      <c r="M517" s="6">
        <v>280</v>
      </c>
      <c r="N517" s="27">
        <f t="shared" si="318"/>
        <v>100</v>
      </c>
      <c r="O517" s="19"/>
      <c r="P517" s="19"/>
      <c r="Q517" s="19">
        <f t="shared" si="319"/>
        <v>100</v>
      </c>
    </row>
    <row r="518" spans="1:17" s="135" customFormat="1" ht="156">
      <c r="A518" s="269"/>
      <c r="B518" s="269"/>
      <c r="C518" s="269"/>
      <c r="D518" s="103" t="s">
        <v>1439</v>
      </c>
      <c r="E518" s="26"/>
      <c r="F518" s="18">
        <v>372</v>
      </c>
      <c r="G518" s="19"/>
      <c r="H518" s="19"/>
      <c r="I518" s="6">
        <v>372</v>
      </c>
      <c r="J518" s="18">
        <v>338.51747999999998</v>
      </c>
      <c r="K518" s="19"/>
      <c r="L518" s="19"/>
      <c r="M518" s="6">
        <v>338.51747999999998</v>
      </c>
      <c r="N518" s="27">
        <f t="shared" si="318"/>
        <v>90.999322580645156</v>
      </c>
      <c r="O518" s="19"/>
      <c r="P518" s="19"/>
      <c r="Q518" s="19">
        <f t="shared" si="319"/>
        <v>90.999322580645156</v>
      </c>
    </row>
    <row r="519" spans="1:17" s="135" customFormat="1" ht="12">
      <c r="A519" s="269"/>
      <c r="B519" s="269"/>
      <c r="C519" s="269"/>
      <c r="D519" s="128"/>
      <c r="E519" s="26" t="s">
        <v>450</v>
      </c>
      <c r="F519" s="18">
        <v>372</v>
      </c>
      <c r="G519" s="19"/>
      <c r="H519" s="19"/>
      <c r="I519" s="6">
        <v>372</v>
      </c>
      <c r="J519" s="18">
        <v>338.51747999999998</v>
      </c>
      <c r="K519" s="19"/>
      <c r="L519" s="19"/>
      <c r="M519" s="6">
        <v>338.51747999999998</v>
      </c>
      <c r="N519" s="27">
        <f t="shared" ref="N519" si="320">J519/F519*100</f>
        <v>90.999322580645156</v>
      </c>
      <c r="O519" s="19"/>
      <c r="P519" s="19"/>
      <c r="Q519" s="19">
        <f t="shared" si="319"/>
        <v>90.999322580645156</v>
      </c>
    </row>
    <row r="520" spans="1:17" s="135" customFormat="1" ht="132">
      <c r="A520" s="269"/>
      <c r="B520" s="269"/>
      <c r="C520" s="269"/>
      <c r="D520" s="103" t="s">
        <v>451</v>
      </c>
      <c r="E520" s="26"/>
      <c r="F520" s="19">
        <v>1788.5</v>
      </c>
      <c r="G520" s="19"/>
      <c r="H520" s="19">
        <v>1788.5</v>
      </c>
      <c r="I520" s="6"/>
      <c r="J520" s="19">
        <v>1784.8341600000001</v>
      </c>
      <c r="K520" s="19"/>
      <c r="L520" s="19">
        <v>1784.8341600000001</v>
      </c>
      <c r="M520" s="6"/>
      <c r="N520" s="27">
        <f t="shared" si="318"/>
        <v>99.795032708974006</v>
      </c>
      <c r="O520" s="19"/>
      <c r="P520" s="19">
        <f t="shared" ref="P520:P521" si="321">L520/H520*100</f>
        <v>99.795032708974006</v>
      </c>
      <c r="Q520" s="19"/>
    </row>
    <row r="521" spans="1:17" s="30" customFormat="1" ht="12" customHeight="1">
      <c r="A521" s="269"/>
      <c r="B521" s="269"/>
      <c r="C521" s="269"/>
      <c r="D521" s="103"/>
      <c r="E521" s="26" t="s">
        <v>452</v>
      </c>
      <c r="F521" s="19">
        <v>1788.5</v>
      </c>
      <c r="G521" s="19"/>
      <c r="H521" s="19">
        <v>1788.5</v>
      </c>
      <c r="I521" s="6"/>
      <c r="J521" s="19">
        <v>1784.8341600000001</v>
      </c>
      <c r="K521" s="19"/>
      <c r="L521" s="19">
        <v>1784.8341600000001</v>
      </c>
      <c r="M521" s="6"/>
      <c r="N521" s="27">
        <f t="shared" si="318"/>
        <v>99.795032708974006</v>
      </c>
      <c r="O521" s="19"/>
      <c r="P521" s="19">
        <f t="shared" si="321"/>
        <v>99.795032708974006</v>
      </c>
      <c r="Q521" s="19"/>
    </row>
    <row r="522" spans="1:17" s="127" customFormat="1" ht="23.25" customHeight="1">
      <c r="A522" s="281" t="s">
        <v>17</v>
      </c>
      <c r="B522" s="281" t="s">
        <v>453</v>
      </c>
      <c r="C522" s="281" t="s">
        <v>1582</v>
      </c>
      <c r="D522" s="104" t="s">
        <v>16</v>
      </c>
      <c r="E522" s="26"/>
      <c r="F522" s="18">
        <f>F523</f>
        <v>5798.9</v>
      </c>
      <c r="G522" s="19"/>
      <c r="H522" s="19"/>
      <c r="I522" s="6">
        <f>I523</f>
        <v>5798.9</v>
      </c>
      <c r="J522" s="18">
        <f>J523</f>
        <v>5790.4951699999992</v>
      </c>
      <c r="K522" s="19"/>
      <c r="L522" s="19"/>
      <c r="M522" s="6">
        <f>M523</f>
        <v>5790.4951699999992</v>
      </c>
      <c r="N522" s="27">
        <f t="shared" si="318"/>
        <v>99.855061649623195</v>
      </c>
      <c r="O522" s="19"/>
      <c r="P522" s="19"/>
      <c r="Q522" s="19">
        <f t="shared" ref="Q522:Q525" si="322">M522/I522*100</f>
        <v>99.855061649623195</v>
      </c>
    </row>
    <row r="523" spans="1:17" s="127" customFormat="1" ht="24.75" customHeight="1">
      <c r="A523" s="281"/>
      <c r="B523" s="281"/>
      <c r="C523" s="281"/>
      <c r="D523" s="104" t="s">
        <v>447</v>
      </c>
      <c r="E523" s="26"/>
      <c r="F523" s="18">
        <f>F524+F525</f>
        <v>5798.9</v>
      </c>
      <c r="G523" s="19"/>
      <c r="H523" s="19"/>
      <c r="I523" s="6">
        <f>I524+I525</f>
        <v>5798.9</v>
      </c>
      <c r="J523" s="18">
        <f>J524+J525</f>
        <v>5790.4951699999992</v>
      </c>
      <c r="K523" s="19"/>
      <c r="L523" s="19"/>
      <c r="M523" s="6">
        <f>M524+M525</f>
        <v>5790.4951699999992</v>
      </c>
      <c r="N523" s="27">
        <f t="shared" si="318"/>
        <v>99.855061649623195</v>
      </c>
      <c r="O523" s="19"/>
      <c r="P523" s="19"/>
      <c r="Q523" s="19">
        <f t="shared" si="322"/>
        <v>99.855061649623195</v>
      </c>
    </row>
    <row r="524" spans="1:17" s="127" customFormat="1" ht="12">
      <c r="A524" s="281"/>
      <c r="B524" s="281"/>
      <c r="C524" s="281"/>
      <c r="D524" s="32"/>
      <c r="E524" s="26" t="s">
        <v>448</v>
      </c>
      <c r="F524" s="18">
        <v>5672.4</v>
      </c>
      <c r="G524" s="19"/>
      <c r="H524" s="19"/>
      <c r="I524" s="6">
        <v>5672.4</v>
      </c>
      <c r="J524" s="18">
        <v>5669.1992499999997</v>
      </c>
      <c r="K524" s="19"/>
      <c r="L524" s="19"/>
      <c r="M524" s="6">
        <v>5669.1992499999997</v>
      </c>
      <c r="N524" s="27">
        <f t="shared" ref="N524:N525" si="323">J524/F524*100</f>
        <v>99.943573267047455</v>
      </c>
      <c r="O524" s="19"/>
      <c r="P524" s="19"/>
      <c r="Q524" s="19">
        <f t="shared" si="322"/>
        <v>99.943573267047455</v>
      </c>
    </row>
    <row r="525" spans="1:17" s="127" customFormat="1" ht="12">
      <c r="A525" s="281"/>
      <c r="B525" s="281"/>
      <c r="C525" s="281"/>
      <c r="D525" s="32"/>
      <c r="E525" s="26" t="s">
        <v>449</v>
      </c>
      <c r="F525" s="18">
        <v>126.5</v>
      </c>
      <c r="G525" s="19"/>
      <c r="H525" s="19"/>
      <c r="I525" s="6">
        <v>126.5</v>
      </c>
      <c r="J525" s="18">
        <v>121.29592</v>
      </c>
      <c r="K525" s="19"/>
      <c r="L525" s="19"/>
      <c r="M525" s="6">
        <v>121.29592</v>
      </c>
      <c r="N525" s="27">
        <f t="shared" si="323"/>
        <v>95.886102766798416</v>
      </c>
      <c r="O525" s="19"/>
      <c r="P525" s="19"/>
      <c r="Q525" s="19">
        <f t="shared" si="322"/>
        <v>95.886102766798416</v>
      </c>
    </row>
    <row r="526" spans="1:17" s="127" customFormat="1" ht="44.25" customHeight="1">
      <c r="A526" s="281" t="s">
        <v>18</v>
      </c>
      <c r="B526" s="281" t="s">
        <v>454</v>
      </c>
      <c r="C526" s="281"/>
      <c r="D526" s="104" t="s">
        <v>16</v>
      </c>
      <c r="E526" s="26"/>
      <c r="F526" s="18">
        <f>F527</f>
        <v>5798.9</v>
      </c>
      <c r="G526" s="19"/>
      <c r="H526" s="19"/>
      <c r="I526" s="6">
        <f>I527</f>
        <v>5798.9</v>
      </c>
      <c r="J526" s="18">
        <f>J527</f>
        <v>5790.4951699999992</v>
      </c>
      <c r="K526" s="19"/>
      <c r="L526" s="19"/>
      <c r="M526" s="6">
        <f>M527</f>
        <v>5790.4951699999992</v>
      </c>
      <c r="N526" s="27">
        <f t="shared" si="318"/>
        <v>99.855061649623195</v>
      </c>
      <c r="O526" s="19"/>
      <c r="P526" s="19"/>
      <c r="Q526" s="19">
        <f t="shared" ref="Q526:Q541" si="324">M526/I526*100</f>
        <v>99.855061649623195</v>
      </c>
    </row>
    <row r="527" spans="1:17" s="127" customFormat="1" ht="45" customHeight="1">
      <c r="A527" s="281"/>
      <c r="B527" s="281"/>
      <c r="C527" s="281"/>
      <c r="D527" s="104" t="s">
        <v>447</v>
      </c>
      <c r="E527" s="26"/>
      <c r="F527" s="18">
        <f>F528+F529</f>
        <v>5798.9</v>
      </c>
      <c r="G527" s="19"/>
      <c r="H527" s="19"/>
      <c r="I527" s="6">
        <f>I528+I529</f>
        <v>5798.9</v>
      </c>
      <c r="J527" s="18">
        <f>J528+J529</f>
        <v>5790.4951699999992</v>
      </c>
      <c r="K527" s="19"/>
      <c r="L527" s="19"/>
      <c r="M527" s="6">
        <f>M528+M529</f>
        <v>5790.4951699999992</v>
      </c>
      <c r="N527" s="27">
        <f t="shared" si="318"/>
        <v>99.855061649623195</v>
      </c>
      <c r="O527" s="19"/>
      <c r="P527" s="19"/>
      <c r="Q527" s="19">
        <f t="shared" si="324"/>
        <v>99.855061649623195</v>
      </c>
    </row>
    <row r="528" spans="1:17" s="127" customFormat="1" ht="12">
      <c r="A528" s="281"/>
      <c r="B528" s="281"/>
      <c r="C528" s="281"/>
      <c r="D528" s="32"/>
      <c r="E528" s="26" t="s">
        <v>448</v>
      </c>
      <c r="F528" s="18">
        <v>5672.4</v>
      </c>
      <c r="G528" s="19"/>
      <c r="H528" s="19"/>
      <c r="I528" s="6">
        <v>5672.4</v>
      </c>
      <c r="J528" s="18">
        <v>5669.1992499999997</v>
      </c>
      <c r="K528" s="19"/>
      <c r="L528" s="19"/>
      <c r="M528" s="6">
        <v>5669.1992499999997</v>
      </c>
      <c r="N528" s="27">
        <f t="shared" si="318"/>
        <v>99.943573267047455</v>
      </c>
      <c r="O528" s="19"/>
      <c r="P528" s="19"/>
      <c r="Q528" s="19">
        <f t="shared" si="324"/>
        <v>99.943573267047455</v>
      </c>
    </row>
    <row r="529" spans="1:17" s="127" customFormat="1" ht="12">
      <c r="A529" s="281"/>
      <c r="B529" s="281"/>
      <c r="C529" s="281"/>
      <c r="D529" s="32"/>
      <c r="E529" s="26" t="s">
        <v>449</v>
      </c>
      <c r="F529" s="18">
        <v>126.5</v>
      </c>
      <c r="G529" s="19"/>
      <c r="H529" s="19"/>
      <c r="I529" s="6">
        <v>126.5</v>
      </c>
      <c r="J529" s="18">
        <v>121.29592</v>
      </c>
      <c r="K529" s="19"/>
      <c r="L529" s="19"/>
      <c r="M529" s="6">
        <v>121.29592</v>
      </c>
      <c r="N529" s="27">
        <f t="shared" si="318"/>
        <v>95.886102766798416</v>
      </c>
      <c r="O529" s="19"/>
      <c r="P529" s="19"/>
      <c r="Q529" s="19">
        <f t="shared" si="324"/>
        <v>95.886102766798416</v>
      </c>
    </row>
    <row r="530" spans="1:17" s="30" customFormat="1" ht="60.75" customHeight="1">
      <c r="A530" s="265" t="s">
        <v>57</v>
      </c>
      <c r="B530" s="265" t="s">
        <v>455</v>
      </c>
      <c r="C530" s="265" t="s">
        <v>1580</v>
      </c>
      <c r="D530" s="104" t="s">
        <v>16</v>
      </c>
      <c r="E530" s="26"/>
      <c r="F530" s="18">
        <v>5672.4</v>
      </c>
      <c r="G530" s="19"/>
      <c r="H530" s="19"/>
      <c r="I530" s="6">
        <v>5672.4</v>
      </c>
      <c r="J530" s="18">
        <v>5669.1992499999997</v>
      </c>
      <c r="K530" s="19"/>
      <c r="L530" s="19"/>
      <c r="M530" s="6">
        <v>5669.1992499999997</v>
      </c>
      <c r="N530" s="27">
        <f t="shared" si="318"/>
        <v>99.943573267047455</v>
      </c>
      <c r="O530" s="19"/>
      <c r="P530" s="19"/>
      <c r="Q530" s="19">
        <f t="shared" si="324"/>
        <v>99.943573267047455</v>
      </c>
    </row>
    <row r="531" spans="1:17" s="30" customFormat="1" ht="73.5" customHeight="1">
      <c r="A531" s="265"/>
      <c r="B531" s="265"/>
      <c r="C531" s="265"/>
      <c r="D531" s="103" t="s">
        <v>447</v>
      </c>
      <c r="E531" s="26"/>
      <c r="F531" s="18">
        <v>5672.4</v>
      </c>
      <c r="G531" s="19"/>
      <c r="H531" s="19"/>
      <c r="I531" s="6">
        <v>5672.4</v>
      </c>
      <c r="J531" s="18">
        <v>5669.1992499999997</v>
      </c>
      <c r="K531" s="19"/>
      <c r="L531" s="19"/>
      <c r="M531" s="6">
        <v>5669.1992499999997</v>
      </c>
      <c r="N531" s="27">
        <f t="shared" si="318"/>
        <v>99.943573267047455</v>
      </c>
      <c r="O531" s="19"/>
      <c r="P531" s="19"/>
      <c r="Q531" s="19">
        <f t="shared" si="324"/>
        <v>99.943573267047455</v>
      </c>
    </row>
    <row r="532" spans="1:17" s="30" customFormat="1" ht="69" customHeight="1">
      <c r="A532" s="265"/>
      <c r="B532" s="265"/>
      <c r="C532" s="265"/>
      <c r="D532" s="128"/>
      <c r="E532" s="26" t="s">
        <v>448</v>
      </c>
      <c r="F532" s="18">
        <v>5672.4</v>
      </c>
      <c r="G532" s="19"/>
      <c r="H532" s="19"/>
      <c r="I532" s="6">
        <v>5672.4</v>
      </c>
      <c r="J532" s="18">
        <v>5669.1992499999997</v>
      </c>
      <c r="K532" s="19"/>
      <c r="L532" s="19"/>
      <c r="M532" s="6">
        <v>5669.1992499999997</v>
      </c>
      <c r="N532" s="27">
        <f t="shared" si="318"/>
        <v>99.943573267047455</v>
      </c>
      <c r="O532" s="19"/>
      <c r="P532" s="19"/>
      <c r="Q532" s="19">
        <f>M532/I532*100</f>
        <v>99.943573267047455</v>
      </c>
    </row>
    <row r="533" spans="1:17" s="30" customFormat="1" ht="24" customHeight="1">
      <c r="A533" s="265" t="s">
        <v>456</v>
      </c>
      <c r="B533" s="265" t="s">
        <v>457</v>
      </c>
      <c r="C533" s="265" t="s">
        <v>1581</v>
      </c>
      <c r="D533" s="104" t="s">
        <v>16</v>
      </c>
      <c r="E533" s="26"/>
      <c r="F533" s="18">
        <v>126.5</v>
      </c>
      <c r="G533" s="19"/>
      <c r="H533" s="19"/>
      <c r="I533" s="6">
        <v>126.5</v>
      </c>
      <c r="J533" s="18">
        <v>121.29592</v>
      </c>
      <c r="K533" s="19"/>
      <c r="L533" s="19"/>
      <c r="M533" s="6">
        <v>121.29592</v>
      </c>
      <c r="N533" s="27">
        <f t="shared" si="318"/>
        <v>95.886102766798416</v>
      </c>
      <c r="O533" s="19"/>
      <c r="P533" s="19"/>
      <c r="Q533" s="19">
        <f t="shared" si="324"/>
        <v>95.886102766798416</v>
      </c>
    </row>
    <row r="534" spans="1:17" s="30" customFormat="1" ht="45" customHeight="1">
      <c r="A534" s="265"/>
      <c r="B534" s="265"/>
      <c r="C534" s="265"/>
      <c r="D534" s="103" t="s">
        <v>447</v>
      </c>
      <c r="E534" s="26"/>
      <c r="F534" s="18">
        <v>126.5</v>
      </c>
      <c r="G534" s="19"/>
      <c r="H534" s="19"/>
      <c r="I534" s="6">
        <v>126.5</v>
      </c>
      <c r="J534" s="18">
        <v>121.29592</v>
      </c>
      <c r="K534" s="19"/>
      <c r="L534" s="19"/>
      <c r="M534" s="6">
        <v>121.29592</v>
      </c>
      <c r="N534" s="27">
        <f t="shared" si="318"/>
        <v>95.886102766798416</v>
      </c>
      <c r="O534" s="19"/>
      <c r="P534" s="19"/>
      <c r="Q534" s="19">
        <f t="shared" si="324"/>
        <v>95.886102766798416</v>
      </c>
    </row>
    <row r="535" spans="1:17" s="30" customFormat="1" ht="27" customHeight="1">
      <c r="A535" s="265"/>
      <c r="B535" s="265"/>
      <c r="C535" s="265"/>
      <c r="D535" s="128"/>
      <c r="E535" s="26" t="s">
        <v>449</v>
      </c>
      <c r="F535" s="18">
        <v>126.5</v>
      </c>
      <c r="G535" s="19"/>
      <c r="H535" s="19"/>
      <c r="I535" s="6">
        <v>126.5</v>
      </c>
      <c r="J535" s="18">
        <v>121.29592</v>
      </c>
      <c r="K535" s="19"/>
      <c r="L535" s="19"/>
      <c r="M535" s="6">
        <v>121.29592</v>
      </c>
      <c r="N535" s="27">
        <f t="shared" si="318"/>
        <v>95.886102766798416</v>
      </c>
      <c r="O535" s="19"/>
      <c r="P535" s="19"/>
      <c r="Q535" s="19">
        <f t="shared" si="324"/>
        <v>95.886102766798416</v>
      </c>
    </row>
    <row r="536" spans="1:17" s="30" customFormat="1" ht="34.5" customHeight="1">
      <c r="A536" s="265" t="s">
        <v>19</v>
      </c>
      <c r="B536" s="265" t="s">
        <v>458</v>
      </c>
      <c r="C536" s="265" t="s">
        <v>459</v>
      </c>
      <c r="D536" s="103" t="s">
        <v>16</v>
      </c>
      <c r="E536" s="26"/>
      <c r="F536" s="18">
        <v>372</v>
      </c>
      <c r="G536" s="19"/>
      <c r="H536" s="19"/>
      <c r="I536" s="6">
        <v>372</v>
      </c>
      <c r="J536" s="18">
        <v>338.51747999999998</v>
      </c>
      <c r="K536" s="19"/>
      <c r="L536" s="19"/>
      <c r="M536" s="6">
        <v>338.51747999999998</v>
      </c>
      <c r="N536" s="27">
        <f t="shared" si="318"/>
        <v>90.999322580645156</v>
      </c>
      <c r="O536" s="19"/>
      <c r="P536" s="19"/>
      <c r="Q536" s="19">
        <f t="shared" si="324"/>
        <v>90.999322580645156</v>
      </c>
    </row>
    <row r="537" spans="1:17" s="30" customFormat="1" ht="55.5" customHeight="1">
      <c r="A537" s="265"/>
      <c r="B537" s="265"/>
      <c r="C537" s="265"/>
      <c r="D537" s="103" t="s">
        <v>1439</v>
      </c>
      <c r="E537" s="26"/>
      <c r="F537" s="18">
        <v>372</v>
      </c>
      <c r="G537" s="19"/>
      <c r="H537" s="19"/>
      <c r="I537" s="6">
        <v>372</v>
      </c>
      <c r="J537" s="18">
        <v>338.51747999999998</v>
      </c>
      <c r="K537" s="19"/>
      <c r="L537" s="19"/>
      <c r="M537" s="6">
        <v>338.51747999999998</v>
      </c>
      <c r="N537" s="27">
        <f t="shared" si="318"/>
        <v>90.999322580645156</v>
      </c>
      <c r="O537" s="19"/>
      <c r="P537" s="19"/>
      <c r="Q537" s="19">
        <f t="shared" si="324"/>
        <v>90.999322580645156</v>
      </c>
    </row>
    <row r="538" spans="1:17" s="30" customFormat="1" ht="22.5" customHeight="1">
      <c r="A538" s="265"/>
      <c r="B538" s="265"/>
      <c r="C538" s="265"/>
      <c r="D538" s="128"/>
      <c r="E538" s="26" t="s">
        <v>450</v>
      </c>
      <c r="F538" s="18">
        <v>372</v>
      </c>
      <c r="G538" s="19"/>
      <c r="H538" s="19"/>
      <c r="I538" s="6">
        <v>372</v>
      </c>
      <c r="J538" s="18">
        <v>338.51747999999998</v>
      </c>
      <c r="K538" s="19"/>
      <c r="L538" s="19"/>
      <c r="M538" s="6">
        <v>338.51747999999998</v>
      </c>
      <c r="N538" s="27">
        <f t="shared" si="318"/>
        <v>90.999322580645156</v>
      </c>
      <c r="O538" s="19"/>
      <c r="P538" s="19"/>
      <c r="Q538" s="19">
        <f t="shared" si="324"/>
        <v>90.999322580645156</v>
      </c>
    </row>
    <row r="539" spans="1:17" s="30" customFormat="1" ht="26.25" customHeight="1">
      <c r="A539" s="265" t="s">
        <v>20</v>
      </c>
      <c r="B539" s="265" t="s">
        <v>982</v>
      </c>
      <c r="C539" s="265" t="s">
        <v>1583</v>
      </c>
      <c r="D539" s="104" t="s">
        <v>16</v>
      </c>
      <c r="E539" s="26"/>
      <c r="F539" s="18">
        <v>372</v>
      </c>
      <c r="G539" s="19"/>
      <c r="H539" s="19"/>
      <c r="I539" s="6">
        <v>372</v>
      </c>
      <c r="J539" s="18">
        <v>338.51747999999998</v>
      </c>
      <c r="K539" s="19"/>
      <c r="L539" s="19"/>
      <c r="M539" s="6">
        <v>338.51747999999998</v>
      </c>
      <c r="N539" s="27">
        <f t="shared" si="318"/>
        <v>90.999322580645156</v>
      </c>
      <c r="O539" s="19"/>
      <c r="P539" s="19"/>
      <c r="Q539" s="19">
        <f t="shared" si="324"/>
        <v>90.999322580645156</v>
      </c>
    </row>
    <row r="540" spans="1:17" s="30" customFormat="1" ht="63" customHeight="1">
      <c r="A540" s="265"/>
      <c r="B540" s="265"/>
      <c r="C540" s="265"/>
      <c r="D540" s="103" t="s">
        <v>1439</v>
      </c>
      <c r="E540" s="26"/>
      <c r="F540" s="18">
        <v>372</v>
      </c>
      <c r="G540" s="19"/>
      <c r="H540" s="19"/>
      <c r="I540" s="6">
        <v>372</v>
      </c>
      <c r="J540" s="18">
        <v>338.51747999999998</v>
      </c>
      <c r="K540" s="19"/>
      <c r="L540" s="19"/>
      <c r="M540" s="6">
        <v>338.51747999999998</v>
      </c>
      <c r="N540" s="27">
        <f t="shared" si="318"/>
        <v>90.999322580645156</v>
      </c>
      <c r="O540" s="19"/>
      <c r="P540" s="19"/>
      <c r="Q540" s="19">
        <f t="shared" si="324"/>
        <v>90.999322580645156</v>
      </c>
    </row>
    <row r="541" spans="1:17" s="30" customFormat="1" ht="15.75" customHeight="1">
      <c r="A541" s="265"/>
      <c r="B541" s="265"/>
      <c r="C541" s="265"/>
      <c r="D541" s="128"/>
      <c r="E541" s="26" t="s">
        <v>450</v>
      </c>
      <c r="F541" s="18">
        <v>372</v>
      </c>
      <c r="G541" s="19"/>
      <c r="H541" s="19"/>
      <c r="I541" s="6">
        <v>372</v>
      </c>
      <c r="J541" s="18">
        <v>338.51747999999998</v>
      </c>
      <c r="K541" s="19"/>
      <c r="L541" s="19"/>
      <c r="M541" s="6">
        <v>338.51747999999998</v>
      </c>
      <c r="N541" s="27">
        <f t="shared" si="318"/>
        <v>90.999322580645156</v>
      </c>
      <c r="O541" s="19"/>
      <c r="P541" s="19"/>
      <c r="Q541" s="19">
        <f t="shared" si="324"/>
        <v>90.999322580645156</v>
      </c>
    </row>
    <row r="542" spans="1:17" s="30" customFormat="1" ht="34.5" customHeight="1">
      <c r="A542" s="265" t="s">
        <v>460</v>
      </c>
      <c r="B542" s="265" t="s">
        <v>461</v>
      </c>
      <c r="C542" s="265" t="s">
        <v>1582</v>
      </c>
      <c r="D542" s="103" t="s">
        <v>16</v>
      </c>
      <c r="E542" s="26"/>
      <c r="F542" s="19">
        <v>1788.5</v>
      </c>
      <c r="G542" s="19"/>
      <c r="H542" s="19">
        <v>1788.5</v>
      </c>
      <c r="I542" s="6"/>
      <c r="J542" s="19">
        <v>1784.8341600000001</v>
      </c>
      <c r="K542" s="19"/>
      <c r="L542" s="19">
        <v>1784.8341600000001</v>
      </c>
      <c r="M542" s="6"/>
      <c r="N542" s="27">
        <f t="shared" ref="N542:N554" si="325">J542/F542*100</f>
        <v>99.795032708974006</v>
      </c>
      <c r="O542" s="19"/>
      <c r="P542" s="19">
        <f t="shared" ref="P542:P549" si="326">L542/H542*100</f>
        <v>99.795032708974006</v>
      </c>
      <c r="Q542" s="19"/>
    </row>
    <row r="543" spans="1:17" s="30" customFormat="1" ht="71.25" customHeight="1">
      <c r="A543" s="265"/>
      <c r="B543" s="265"/>
      <c r="C543" s="265"/>
      <c r="D543" s="103" t="s">
        <v>451</v>
      </c>
      <c r="E543" s="26"/>
      <c r="F543" s="19">
        <v>1788.5</v>
      </c>
      <c r="G543" s="19"/>
      <c r="H543" s="19">
        <v>1788.5</v>
      </c>
      <c r="I543" s="6"/>
      <c r="J543" s="19">
        <v>1784.8341600000001</v>
      </c>
      <c r="K543" s="19"/>
      <c r="L543" s="19">
        <v>1784.8341600000001</v>
      </c>
      <c r="M543" s="6"/>
      <c r="N543" s="27">
        <f t="shared" si="325"/>
        <v>99.795032708974006</v>
      </c>
      <c r="O543" s="19"/>
      <c r="P543" s="19">
        <f t="shared" si="326"/>
        <v>99.795032708974006</v>
      </c>
      <c r="Q543" s="19"/>
    </row>
    <row r="544" spans="1:17" s="30" customFormat="1" ht="22.5" customHeight="1">
      <c r="A544" s="265"/>
      <c r="B544" s="265"/>
      <c r="C544" s="265"/>
      <c r="D544" s="128"/>
      <c r="E544" s="26" t="s">
        <v>452</v>
      </c>
      <c r="F544" s="19">
        <v>1788.5</v>
      </c>
      <c r="G544" s="19"/>
      <c r="H544" s="19">
        <v>1788.5</v>
      </c>
      <c r="I544" s="6"/>
      <c r="J544" s="19">
        <v>1784.8341600000001</v>
      </c>
      <c r="K544" s="19"/>
      <c r="L544" s="19">
        <v>1784.8341600000001</v>
      </c>
      <c r="M544" s="6"/>
      <c r="N544" s="27">
        <f t="shared" si="325"/>
        <v>99.795032708974006</v>
      </c>
      <c r="O544" s="19"/>
      <c r="P544" s="19">
        <f t="shared" si="326"/>
        <v>99.795032708974006</v>
      </c>
      <c r="Q544" s="19"/>
    </row>
    <row r="545" spans="1:17" s="30" customFormat="1" ht="26.25" customHeight="1">
      <c r="A545" s="265" t="s">
        <v>462</v>
      </c>
      <c r="B545" s="265" t="s">
        <v>463</v>
      </c>
      <c r="C545" s="265" t="s">
        <v>464</v>
      </c>
      <c r="D545" s="104" t="s">
        <v>16</v>
      </c>
      <c r="E545" s="26"/>
      <c r="F545" s="19">
        <v>1788.5</v>
      </c>
      <c r="G545" s="19"/>
      <c r="H545" s="19">
        <v>1788.5</v>
      </c>
      <c r="I545" s="6"/>
      <c r="J545" s="19">
        <v>1784.8341600000001</v>
      </c>
      <c r="K545" s="19"/>
      <c r="L545" s="19">
        <v>1784.8341600000001</v>
      </c>
      <c r="M545" s="6"/>
      <c r="N545" s="27">
        <f t="shared" si="325"/>
        <v>99.795032708974006</v>
      </c>
      <c r="O545" s="19"/>
      <c r="P545" s="19">
        <f t="shared" si="326"/>
        <v>99.795032708974006</v>
      </c>
      <c r="Q545" s="19"/>
    </row>
    <row r="546" spans="1:17" s="30" customFormat="1" ht="63" customHeight="1">
      <c r="A546" s="265"/>
      <c r="B546" s="265"/>
      <c r="C546" s="265"/>
      <c r="D546" s="103" t="s">
        <v>451</v>
      </c>
      <c r="E546" s="26"/>
      <c r="F546" s="19">
        <v>1788.5</v>
      </c>
      <c r="G546" s="19"/>
      <c r="H546" s="19">
        <v>1788.5</v>
      </c>
      <c r="I546" s="6"/>
      <c r="J546" s="19">
        <v>1784.8341600000001</v>
      </c>
      <c r="K546" s="19"/>
      <c r="L546" s="19">
        <v>1784.8341600000001</v>
      </c>
      <c r="M546" s="6"/>
      <c r="N546" s="27">
        <f t="shared" si="325"/>
        <v>99.795032708974006</v>
      </c>
      <c r="O546" s="19"/>
      <c r="P546" s="19">
        <f t="shared" si="326"/>
        <v>99.795032708974006</v>
      </c>
      <c r="Q546" s="19"/>
    </row>
    <row r="547" spans="1:17" s="30" customFormat="1" ht="15.75" customHeight="1">
      <c r="A547" s="265"/>
      <c r="B547" s="265"/>
      <c r="C547" s="265"/>
      <c r="D547" s="128"/>
      <c r="E547" s="26" t="s">
        <v>452</v>
      </c>
      <c r="F547" s="19">
        <v>1788.5</v>
      </c>
      <c r="G547" s="19"/>
      <c r="H547" s="19">
        <v>1788.5</v>
      </c>
      <c r="I547" s="6"/>
      <c r="J547" s="19">
        <v>1784.8341600000001</v>
      </c>
      <c r="K547" s="19"/>
      <c r="L547" s="19">
        <v>1784.8341600000001</v>
      </c>
      <c r="M547" s="6"/>
      <c r="N547" s="27">
        <f t="shared" si="325"/>
        <v>99.795032708974006</v>
      </c>
      <c r="O547" s="19"/>
      <c r="P547" s="19">
        <f t="shared" si="326"/>
        <v>99.795032708974006</v>
      </c>
      <c r="Q547" s="19"/>
    </row>
    <row r="548" spans="1:17" s="30" customFormat="1" ht="24" customHeight="1">
      <c r="A548" s="265" t="s">
        <v>465</v>
      </c>
      <c r="B548" s="265" t="s">
        <v>466</v>
      </c>
      <c r="C548" s="265" t="s">
        <v>1584</v>
      </c>
      <c r="D548" s="104" t="s">
        <v>16</v>
      </c>
      <c r="E548" s="26"/>
      <c r="F548" s="19">
        <v>1788.5</v>
      </c>
      <c r="G548" s="19"/>
      <c r="H548" s="19">
        <v>1788.5</v>
      </c>
      <c r="I548" s="6"/>
      <c r="J548" s="19">
        <v>1784.8341600000001</v>
      </c>
      <c r="K548" s="19"/>
      <c r="L548" s="19">
        <v>1784.8341600000001</v>
      </c>
      <c r="M548" s="6"/>
      <c r="N548" s="27">
        <f t="shared" si="325"/>
        <v>99.795032708974006</v>
      </c>
      <c r="O548" s="19"/>
      <c r="P548" s="19">
        <f t="shared" si="326"/>
        <v>99.795032708974006</v>
      </c>
      <c r="Q548" s="19"/>
    </row>
    <row r="549" spans="1:17" s="30" customFormat="1" ht="45" customHeight="1">
      <c r="A549" s="265"/>
      <c r="B549" s="265"/>
      <c r="C549" s="265"/>
      <c r="D549" s="103" t="s">
        <v>451</v>
      </c>
      <c r="E549" s="26"/>
      <c r="F549" s="19">
        <v>1788.5</v>
      </c>
      <c r="G549" s="19"/>
      <c r="H549" s="19">
        <v>1788.5</v>
      </c>
      <c r="I549" s="6"/>
      <c r="J549" s="19">
        <v>1784.8341600000001</v>
      </c>
      <c r="K549" s="19"/>
      <c r="L549" s="19">
        <v>1784.8341600000001</v>
      </c>
      <c r="M549" s="6"/>
      <c r="N549" s="27">
        <f t="shared" si="325"/>
        <v>99.795032708974006</v>
      </c>
      <c r="O549" s="19"/>
      <c r="P549" s="19">
        <f t="shared" si="326"/>
        <v>99.795032708974006</v>
      </c>
      <c r="Q549" s="19"/>
    </row>
    <row r="550" spans="1:17" s="30" customFormat="1" ht="27" customHeight="1">
      <c r="A550" s="265"/>
      <c r="B550" s="265"/>
      <c r="C550" s="265"/>
      <c r="D550" s="128"/>
      <c r="E550" s="26" t="s">
        <v>452</v>
      </c>
      <c r="F550" s="19">
        <v>1788.5</v>
      </c>
      <c r="G550" s="19"/>
      <c r="H550" s="19">
        <v>1788.5</v>
      </c>
      <c r="I550" s="6"/>
      <c r="J550" s="19">
        <v>1784.8341600000001</v>
      </c>
      <c r="K550" s="19"/>
      <c r="L550" s="19">
        <v>1784.8341600000001</v>
      </c>
      <c r="M550" s="6"/>
      <c r="N550" s="27">
        <f t="shared" si="325"/>
        <v>99.795032708974006</v>
      </c>
      <c r="O550" s="19"/>
      <c r="P550" s="19">
        <f t="shared" ref="P550" si="327">L550/H550*100</f>
        <v>99.795032708974006</v>
      </c>
      <c r="Q550" s="19"/>
    </row>
    <row r="551" spans="1:17" s="30" customFormat="1" ht="34.5" customHeight="1">
      <c r="A551" s="265" t="s">
        <v>977</v>
      </c>
      <c r="B551" s="265" t="s">
        <v>979</v>
      </c>
      <c r="C551" s="265" t="s">
        <v>970</v>
      </c>
      <c r="D551" s="103" t="s">
        <v>16</v>
      </c>
      <c r="E551" s="26"/>
      <c r="F551" s="18">
        <v>280</v>
      </c>
      <c r="G551" s="19"/>
      <c r="H551" s="19"/>
      <c r="I551" s="6">
        <v>280</v>
      </c>
      <c r="J551" s="18">
        <v>280</v>
      </c>
      <c r="K551" s="19"/>
      <c r="L551" s="19"/>
      <c r="M551" s="6">
        <v>280</v>
      </c>
      <c r="N551" s="27">
        <f t="shared" si="325"/>
        <v>100</v>
      </c>
      <c r="O551" s="19"/>
      <c r="P551" s="19"/>
      <c r="Q551" s="19">
        <f t="shared" ref="Q551:Q558" si="328">M551/I551*100</f>
        <v>100</v>
      </c>
    </row>
    <row r="552" spans="1:17" s="30" customFormat="1" ht="32.25" customHeight="1">
      <c r="A552" s="265"/>
      <c r="B552" s="265"/>
      <c r="C552" s="265"/>
      <c r="D552" s="103" t="s">
        <v>447</v>
      </c>
      <c r="E552" s="26"/>
      <c r="F552" s="18">
        <v>280</v>
      </c>
      <c r="G552" s="19"/>
      <c r="H552" s="19"/>
      <c r="I552" s="6">
        <v>280</v>
      </c>
      <c r="J552" s="18">
        <v>280</v>
      </c>
      <c r="K552" s="19"/>
      <c r="L552" s="19"/>
      <c r="M552" s="6">
        <v>280</v>
      </c>
      <c r="N552" s="27">
        <f t="shared" si="325"/>
        <v>100</v>
      </c>
      <c r="O552" s="19"/>
      <c r="P552" s="19"/>
      <c r="Q552" s="19">
        <f t="shared" si="328"/>
        <v>100</v>
      </c>
    </row>
    <row r="553" spans="1:17" s="30" customFormat="1" ht="34.5" customHeight="1">
      <c r="A553" s="265"/>
      <c r="B553" s="265"/>
      <c r="C553" s="265"/>
      <c r="D553" s="103"/>
      <c r="E553" s="26" t="s">
        <v>981</v>
      </c>
      <c r="F553" s="18">
        <v>280</v>
      </c>
      <c r="G553" s="19"/>
      <c r="H553" s="19"/>
      <c r="I553" s="6">
        <v>280</v>
      </c>
      <c r="J553" s="18">
        <v>280</v>
      </c>
      <c r="K553" s="19"/>
      <c r="L553" s="19"/>
      <c r="M553" s="6">
        <v>280</v>
      </c>
      <c r="N553" s="27">
        <f t="shared" si="325"/>
        <v>100</v>
      </c>
      <c r="O553" s="19"/>
      <c r="P553" s="19"/>
      <c r="Q553" s="19">
        <f t="shared" si="328"/>
        <v>100</v>
      </c>
    </row>
    <row r="554" spans="1:17" s="30" customFormat="1" ht="26.25" customHeight="1">
      <c r="A554" s="265" t="s">
        <v>978</v>
      </c>
      <c r="B554" s="265" t="s">
        <v>980</v>
      </c>
      <c r="C554" s="265" t="s">
        <v>1585</v>
      </c>
      <c r="D554" s="103" t="s">
        <v>16</v>
      </c>
      <c r="E554" s="26"/>
      <c r="F554" s="18">
        <v>280</v>
      </c>
      <c r="G554" s="19"/>
      <c r="H554" s="19"/>
      <c r="I554" s="6">
        <v>280</v>
      </c>
      <c r="J554" s="18">
        <v>280</v>
      </c>
      <c r="K554" s="19"/>
      <c r="L554" s="19"/>
      <c r="M554" s="6">
        <v>280</v>
      </c>
      <c r="N554" s="27">
        <f t="shared" si="325"/>
        <v>100</v>
      </c>
      <c r="O554" s="19"/>
      <c r="P554" s="19"/>
      <c r="Q554" s="19">
        <f t="shared" si="328"/>
        <v>100</v>
      </c>
    </row>
    <row r="555" spans="1:17" s="30" customFormat="1" ht="63" customHeight="1">
      <c r="A555" s="265"/>
      <c r="B555" s="265"/>
      <c r="C555" s="265"/>
      <c r="D555" s="103" t="s">
        <v>447</v>
      </c>
      <c r="E555" s="26"/>
      <c r="F555" s="18">
        <v>280</v>
      </c>
      <c r="G555" s="19"/>
      <c r="H555" s="19"/>
      <c r="I555" s="6">
        <v>280</v>
      </c>
      <c r="J555" s="18">
        <v>280</v>
      </c>
      <c r="K555" s="19"/>
      <c r="L555" s="19"/>
      <c r="M555" s="6">
        <v>280</v>
      </c>
      <c r="N555" s="27">
        <f t="shared" ref="N555:N563" si="329">J555/F555*100</f>
        <v>100</v>
      </c>
      <c r="O555" s="19"/>
      <c r="P555" s="19"/>
      <c r="Q555" s="19">
        <f t="shared" si="328"/>
        <v>100</v>
      </c>
    </row>
    <row r="556" spans="1:17" s="30" customFormat="1" ht="15.75" customHeight="1">
      <c r="A556" s="265"/>
      <c r="B556" s="265"/>
      <c r="C556" s="265"/>
      <c r="D556" s="103"/>
      <c r="E556" s="26" t="s">
        <v>981</v>
      </c>
      <c r="F556" s="18">
        <v>280</v>
      </c>
      <c r="G556" s="19"/>
      <c r="H556" s="19"/>
      <c r="I556" s="6">
        <v>280</v>
      </c>
      <c r="J556" s="18">
        <v>280</v>
      </c>
      <c r="K556" s="19"/>
      <c r="L556" s="19"/>
      <c r="M556" s="6">
        <v>280</v>
      </c>
      <c r="N556" s="27">
        <f t="shared" si="329"/>
        <v>100</v>
      </c>
      <c r="O556" s="19"/>
      <c r="P556" s="19"/>
      <c r="Q556" s="19">
        <f t="shared" si="328"/>
        <v>100</v>
      </c>
    </row>
    <row r="557" spans="1:17" s="30" customFormat="1" ht="24" customHeight="1">
      <c r="A557" s="268" t="s">
        <v>14</v>
      </c>
      <c r="B557" s="268" t="s">
        <v>476</v>
      </c>
      <c r="C557" s="268"/>
      <c r="D557" s="34" t="s">
        <v>15</v>
      </c>
      <c r="E557" s="28"/>
      <c r="F557" s="16">
        <f>F558+F566</f>
        <v>211472.56293000001</v>
      </c>
      <c r="G557" s="15"/>
      <c r="H557" s="15">
        <f t="shared" ref="H557:I557" si="330">H558+H566</f>
        <v>157015.78411000001</v>
      </c>
      <c r="I557" s="17">
        <f t="shared" si="330"/>
        <v>54456.77882</v>
      </c>
      <c r="J557" s="16">
        <f>J558+J566</f>
        <v>208393.33856</v>
      </c>
      <c r="K557" s="15"/>
      <c r="L557" s="15">
        <f t="shared" ref="L557" si="331">L558+L566</f>
        <v>155012.87264999998</v>
      </c>
      <c r="M557" s="17">
        <f t="shared" ref="M557" si="332">M558+M566</f>
        <v>53380.465909999999</v>
      </c>
      <c r="N557" s="29">
        <f t="shared" si="329"/>
        <v>98.543913060239746</v>
      </c>
      <c r="O557" s="15"/>
      <c r="P557" s="15">
        <f>L557/H557*100</f>
        <v>98.724388461100915</v>
      </c>
      <c r="Q557" s="15">
        <f t="shared" si="328"/>
        <v>98.023546501790676</v>
      </c>
    </row>
    <row r="558" spans="1:17" s="30" customFormat="1" ht="15" customHeight="1">
      <c r="A558" s="269"/>
      <c r="B558" s="269"/>
      <c r="C558" s="269"/>
      <c r="D558" s="282" t="s">
        <v>477</v>
      </c>
      <c r="E558" s="26"/>
      <c r="F558" s="18">
        <f>SUM(F559:F565)</f>
        <v>107116.27209</v>
      </c>
      <c r="G558" s="19"/>
      <c r="H558" s="19">
        <f t="shared" ref="H558:M558" si="333">SUM(H559:H565)</f>
        <v>69535.7</v>
      </c>
      <c r="I558" s="6">
        <f t="shared" si="333"/>
        <v>37580.572090000001</v>
      </c>
      <c r="J558" s="18">
        <f t="shared" si="333"/>
        <v>106039.95918000001</v>
      </c>
      <c r="K558" s="19"/>
      <c r="L558" s="19">
        <f t="shared" si="333"/>
        <v>69535.7</v>
      </c>
      <c r="M558" s="6">
        <f t="shared" si="333"/>
        <v>36504.259180000001</v>
      </c>
      <c r="N558" s="27">
        <f t="shared" si="329"/>
        <v>98.995191963835651</v>
      </c>
      <c r="O558" s="19"/>
      <c r="P558" s="19">
        <f>L558/H558*100</f>
        <v>100</v>
      </c>
      <c r="Q558" s="19">
        <f t="shared" si="328"/>
        <v>97.135985829533439</v>
      </c>
    </row>
    <row r="559" spans="1:17" s="30" customFormat="1" ht="30.75" customHeight="1">
      <c r="A559" s="269"/>
      <c r="B559" s="269"/>
      <c r="C559" s="269"/>
      <c r="D559" s="283"/>
      <c r="E559" s="26" t="s">
        <v>478</v>
      </c>
      <c r="F559" s="10">
        <v>10000</v>
      </c>
      <c r="G559" s="8"/>
      <c r="H559" s="8"/>
      <c r="I559" s="11">
        <v>10000</v>
      </c>
      <c r="J559" s="10">
        <v>10000</v>
      </c>
      <c r="K559" s="8"/>
      <c r="L559" s="8"/>
      <c r="M559" s="11">
        <v>10000</v>
      </c>
      <c r="N559" s="27">
        <f t="shared" si="329"/>
        <v>100</v>
      </c>
      <c r="O559" s="19"/>
      <c r="P559" s="19"/>
      <c r="Q559" s="19">
        <f>M559/I559*100</f>
        <v>100</v>
      </c>
    </row>
    <row r="560" spans="1:17" s="30" customFormat="1" ht="30.75" customHeight="1">
      <c r="A560" s="269"/>
      <c r="B560" s="269"/>
      <c r="C560" s="269"/>
      <c r="D560" s="283"/>
      <c r="E560" s="26" t="s">
        <v>1590</v>
      </c>
      <c r="F560" s="10">
        <f>G560+H560+I560</f>
        <v>998.86856</v>
      </c>
      <c r="G560" s="8"/>
      <c r="H560" s="8">
        <v>887</v>
      </c>
      <c r="I560" s="11">
        <v>111.86856</v>
      </c>
      <c r="J560" s="10">
        <f>K560+L560+M560</f>
        <v>998.86856</v>
      </c>
      <c r="K560" s="8"/>
      <c r="L560" s="8">
        <v>887</v>
      </c>
      <c r="M560" s="11">
        <v>111.86856</v>
      </c>
      <c r="N560" s="27">
        <f t="shared" si="329"/>
        <v>100</v>
      </c>
      <c r="O560" s="19"/>
      <c r="P560" s="19">
        <f t="shared" ref="P560" si="334">L560/H560*100</f>
        <v>100</v>
      </c>
      <c r="Q560" s="19">
        <f t="shared" ref="Q560:Q563" si="335">M560/I560*100</f>
        <v>100</v>
      </c>
    </row>
    <row r="561" spans="1:17" s="30" customFormat="1" ht="30.75" customHeight="1">
      <c r="A561" s="269"/>
      <c r="B561" s="269"/>
      <c r="C561" s="269"/>
      <c r="D561" s="283"/>
      <c r="E561" s="26" t="s">
        <v>479</v>
      </c>
      <c r="F561" s="18">
        <f>H561+I561</f>
        <v>55114.099000000002</v>
      </c>
      <c r="G561" s="19"/>
      <c r="H561" s="19">
        <v>55058</v>
      </c>
      <c r="I561" s="6">
        <v>56.098999999999997</v>
      </c>
      <c r="J561" s="18">
        <f>L561+M561</f>
        <v>55114.099000000002</v>
      </c>
      <c r="K561" s="19"/>
      <c r="L561" s="19">
        <v>55058</v>
      </c>
      <c r="M561" s="6">
        <v>56.098999999999997</v>
      </c>
      <c r="N561" s="27">
        <f t="shared" si="329"/>
        <v>100</v>
      </c>
      <c r="O561" s="19"/>
      <c r="P561" s="19">
        <f>L561/H561*100</f>
        <v>100</v>
      </c>
      <c r="Q561" s="19">
        <f t="shared" si="335"/>
        <v>100</v>
      </c>
    </row>
    <row r="562" spans="1:17" s="30" customFormat="1" ht="30.75" customHeight="1">
      <c r="A562" s="269"/>
      <c r="B562" s="269"/>
      <c r="C562" s="269"/>
      <c r="D562" s="283"/>
      <c r="E562" s="26" t="s">
        <v>1592</v>
      </c>
      <c r="F562" s="18">
        <v>22652.627909999999</v>
      </c>
      <c r="G562" s="19"/>
      <c r="H562" s="19"/>
      <c r="I562" s="6">
        <v>22652.627909999999</v>
      </c>
      <c r="J562" s="18">
        <v>21576.314999999999</v>
      </c>
      <c r="K562" s="19"/>
      <c r="L562" s="19"/>
      <c r="M562" s="6">
        <v>21576.314999999999</v>
      </c>
      <c r="N562" s="27">
        <f t="shared" si="329"/>
        <v>95.248617889826093</v>
      </c>
      <c r="O562" s="19"/>
      <c r="P562" s="19"/>
      <c r="Q562" s="19">
        <f t="shared" si="335"/>
        <v>95.248617889826093</v>
      </c>
    </row>
    <row r="563" spans="1:17" s="30" customFormat="1" ht="30.75" customHeight="1">
      <c r="A563" s="269"/>
      <c r="B563" s="269"/>
      <c r="C563" s="269"/>
      <c r="D563" s="283"/>
      <c r="E563" s="26" t="s">
        <v>1594</v>
      </c>
      <c r="F563" s="18">
        <f>G563+H563+I563</f>
        <v>500</v>
      </c>
      <c r="G563" s="19"/>
      <c r="H563" s="19"/>
      <c r="I563" s="6">
        <v>500</v>
      </c>
      <c r="J563" s="18">
        <f>K563+L563+M563</f>
        <v>500</v>
      </c>
      <c r="K563" s="19"/>
      <c r="L563" s="19"/>
      <c r="M563" s="6">
        <v>500</v>
      </c>
      <c r="N563" s="27">
        <f t="shared" si="329"/>
        <v>100</v>
      </c>
      <c r="O563" s="19"/>
      <c r="P563" s="19"/>
      <c r="Q563" s="19">
        <f t="shared" si="335"/>
        <v>100</v>
      </c>
    </row>
    <row r="564" spans="1:17" s="30" customFormat="1" ht="30.75" customHeight="1">
      <c r="A564" s="269"/>
      <c r="B564" s="269"/>
      <c r="C564" s="269"/>
      <c r="D564" s="283"/>
      <c r="E564" s="26" t="s">
        <v>1595</v>
      </c>
      <c r="F564" s="18">
        <f>G564+H564+I564</f>
        <v>3300</v>
      </c>
      <c r="G564" s="19"/>
      <c r="H564" s="19">
        <v>669.7</v>
      </c>
      <c r="I564" s="6">
        <v>2630.3</v>
      </c>
      <c r="J564" s="18">
        <f>K564+L564+M564</f>
        <v>3300</v>
      </c>
      <c r="K564" s="19"/>
      <c r="L564" s="19">
        <v>669.7</v>
      </c>
      <c r="M564" s="6">
        <v>2630.3</v>
      </c>
      <c r="N564" s="7">
        <f t="shared" ref="N564:N565" si="336">J564/F564*100</f>
        <v>100</v>
      </c>
      <c r="O564" s="7"/>
      <c r="P564" s="7">
        <f t="shared" ref="P564:P565" si="337">L564/H564*100</f>
        <v>100</v>
      </c>
      <c r="Q564" s="7">
        <f t="shared" ref="Q564:Q565" si="338">M564/I564*100</f>
        <v>100</v>
      </c>
    </row>
    <row r="565" spans="1:17" s="30" customFormat="1" ht="30.75" customHeight="1">
      <c r="A565" s="269"/>
      <c r="B565" s="269"/>
      <c r="C565" s="269"/>
      <c r="D565" s="283"/>
      <c r="E565" s="26" t="s">
        <v>1602</v>
      </c>
      <c r="F565" s="18">
        <f t="shared" ref="F565" si="339">G565+H565+I565</f>
        <v>14550.67662</v>
      </c>
      <c r="G565" s="19"/>
      <c r="H565" s="19">
        <v>12921</v>
      </c>
      <c r="I565" s="6">
        <v>1629.67662</v>
      </c>
      <c r="J565" s="18">
        <f t="shared" ref="J565" si="340">K565+L565+M565</f>
        <v>14550.67662</v>
      </c>
      <c r="K565" s="19"/>
      <c r="L565" s="19">
        <v>12921</v>
      </c>
      <c r="M565" s="6">
        <v>1629.67662</v>
      </c>
      <c r="N565" s="27">
        <f t="shared" si="336"/>
        <v>100</v>
      </c>
      <c r="O565" s="27"/>
      <c r="P565" s="27">
        <f t="shared" si="337"/>
        <v>100</v>
      </c>
      <c r="Q565" s="27">
        <f t="shared" si="338"/>
        <v>100</v>
      </c>
    </row>
    <row r="566" spans="1:17" s="30" customFormat="1" ht="24" customHeight="1">
      <c r="A566" s="269"/>
      <c r="B566" s="269"/>
      <c r="C566" s="269"/>
      <c r="D566" s="268" t="s">
        <v>480</v>
      </c>
      <c r="E566" s="9"/>
      <c r="F566" s="10">
        <f>SUM(F567:F572)</f>
        <v>104356.29084</v>
      </c>
      <c r="G566" s="8"/>
      <c r="H566" s="8">
        <f t="shared" ref="H566:I566" si="341">SUM(H567:H572)</f>
        <v>87480.084109999996</v>
      </c>
      <c r="I566" s="11">
        <f t="shared" si="341"/>
        <v>16876.206729999998</v>
      </c>
      <c r="J566" s="10">
        <f>SUM(J567:J572)</f>
        <v>102353.37938</v>
      </c>
      <c r="K566" s="8"/>
      <c r="L566" s="8">
        <f>SUM(L567:L572)</f>
        <v>85477.172649999993</v>
      </c>
      <c r="M566" s="11">
        <f>SUM(M567:M572)</f>
        <v>16876.206729999998</v>
      </c>
      <c r="N566" s="7">
        <f t="shared" ref="N566:N598" si="342">J566/F566*100</f>
        <v>98.080698878929212</v>
      </c>
      <c r="O566" s="8"/>
      <c r="P566" s="8">
        <f>L566/H566*100</f>
        <v>97.710437203647999</v>
      </c>
      <c r="Q566" s="8">
        <f>M566/I566*100</f>
        <v>100</v>
      </c>
    </row>
    <row r="567" spans="1:17" s="30" customFormat="1" ht="45" customHeight="1">
      <c r="A567" s="269"/>
      <c r="B567" s="269"/>
      <c r="C567" s="269"/>
      <c r="D567" s="269"/>
      <c r="E567" s="9" t="s">
        <v>1587</v>
      </c>
      <c r="F567" s="10">
        <v>4398.0991100000001</v>
      </c>
      <c r="G567" s="8"/>
      <c r="H567" s="8">
        <v>4398.0991100000001</v>
      </c>
      <c r="I567" s="11"/>
      <c r="J567" s="10">
        <v>4398.0991100000001</v>
      </c>
      <c r="K567" s="8"/>
      <c r="L567" s="8">
        <v>4398.0991100000001</v>
      </c>
      <c r="M567" s="11"/>
      <c r="N567" s="7">
        <f t="shared" ref="N567:N572" si="343">J567/F567*100</f>
        <v>100</v>
      </c>
      <c r="O567" s="7"/>
      <c r="P567" s="7">
        <f t="shared" ref="P567:P569" si="344">L567/H567*100</f>
        <v>100</v>
      </c>
      <c r="Q567" s="7"/>
    </row>
    <row r="568" spans="1:17" s="30" customFormat="1" ht="45" customHeight="1">
      <c r="A568" s="269"/>
      <c r="B568" s="269"/>
      <c r="C568" s="269"/>
      <c r="D568" s="269"/>
      <c r="E568" s="9" t="s">
        <v>1588</v>
      </c>
      <c r="F568" s="10">
        <f>G568+H568+I568</f>
        <v>4884.1313</v>
      </c>
      <c r="G568" s="8"/>
      <c r="H568" s="8">
        <v>3907.7849999999999</v>
      </c>
      <c r="I568" s="11">
        <v>976.34630000000004</v>
      </c>
      <c r="J568" s="10">
        <f>K568+L568+M568</f>
        <v>4852.5446400000001</v>
      </c>
      <c r="K568" s="8"/>
      <c r="L568" s="8">
        <v>3876.1983399999999</v>
      </c>
      <c r="M568" s="11">
        <v>976.34630000000004</v>
      </c>
      <c r="N568" s="7">
        <f t="shared" si="343"/>
        <v>99.353279875993508</v>
      </c>
      <c r="O568" s="7"/>
      <c r="P568" s="7">
        <f t="shared" si="344"/>
        <v>99.191699133908344</v>
      </c>
      <c r="Q568" s="7">
        <f t="shared" ref="Q568:Q572" si="345">M568/I568*100</f>
        <v>100</v>
      </c>
    </row>
    <row r="569" spans="1:17" s="30" customFormat="1" ht="45" customHeight="1">
      <c r="A569" s="269"/>
      <c r="B569" s="269"/>
      <c r="C569" s="269"/>
      <c r="D569" s="269"/>
      <c r="E569" s="9" t="s">
        <v>1591</v>
      </c>
      <c r="F569" s="10">
        <f>H569+I569</f>
        <v>4094.03685</v>
      </c>
      <c r="G569" s="8"/>
      <c r="H569" s="8">
        <v>3635.5</v>
      </c>
      <c r="I569" s="11">
        <v>458.53685000000002</v>
      </c>
      <c r="J569" s="10">
        <f>L569+M569</f>
        <v>4094.03685</v>
      </c>
      <c r="K569" s="8"/>
      <c r="L569" s="8">
        <v>3635.5</v>
      </c>
      <c r="M569" s="11">
        <v>458.53685000000002</v>
      </c>
      <c r="N569" s="7">
        <f t="shared" si="343"/>
        <v>100</v>
      </c>
      <c r="O569" s="8"/>
      <c r="P569" s="8">
        <f t="shared" si="344"/>
        <v>100</v>
      </c>
      <c r="Q569" s="8">
        <f t="shared" si="345"/>
        <v>100</v>
      </c>
    </row>
    <row r="570" spans="1:17" s="30" customFormat="1" ht="45" customHeight="1">
      <c r="A570" s="269"/>
      <c r="B570" s="269"/>
      <c r="C570" s="269"/>
      <c r="D570" s="269"/>
      <c r="E570" s="26" t="s">
        <v>487</v>
      </c>
      <c r="F570" s="18">
        <v>10073.114750000001</v>
      </c>
      <c r="G570" s="19"/>
      <c r="H570" s="19"/>
      <c r="I570" s="6">
        <v>10073.114750000001</v>
      </c>
      <c r="J570" s="18">
        <v>10073.114750000001</v>
      </c>
      <c r="K570" s="19"/>
      <c r="L570" s="19"/>
      <c r="M570" s="6">
        <v>10073.114750000001</v>
      </c>
      <c r="N570" s="27">
        <f t="shared" si="343"/>
        <v>100</v>
      </c>
      <c r="O570" s="19"/>
      <c r="P570" s="19"/>
      <c r="Q570" s="19">
        <f t="shared" si="345"/>
        <v>100</v>
      </c>
    </row>
    <row r="571" spans="1:17" s="30" customFormat="1" ht="45" customHeight="1">
      <c r="A571" s="269"/>
      <c r="B571" s="269"/>
      <c r="C571" s="269"/>
      <c r="D571" s="269"/>
      <c r="E571" s="26" t="s">
        <v>1599</v>
      </c>
      <c r="F571" s="18">
        <f t="shared" ref="F571:F572" si="346">G571+H571+I571</f>
        <v>34400</v>
      </c>
      <c r="G571" s="19"/>
      <c r="H571" s="19">
        <v>34021.599999999999</v>
      </c>
      <c r="I571" s="6">
        <v>378.4</v>
      </c>
      <c r="J571" s="18">
        <f t="shared" ref="J571:J572" si="347">K571+L571+M571</f>
        <v>34400</v>
      </c>
      <c r="K571" s="19"/>
      <c r="L571" s="19">
        <v>34021.599999999999</v>
      </c>
      <c r="M571" s="6">
        <v>378.4</v>
      </c>
      <c r="N571" s="27">
        <f t="shared" si="343"/>
        <v>100</v>
      </c>
      <c r="O571" s="27"/>
      <c r="P571" s="27">
        <f t="shared" ref="P571:P572" si="348">L571/H571*100</f>
        <v>100</v>
      </c>
      <c r="Q571" s="27">
        <f t="shared" si="345"/>
        <v>100</v>
      </c>
    </row>
    <row r="572" spans="1:17" s="30" customFormat="1" ht="45" customHeight="1">
      <c r="A572" s="284"/>
      <c r="B572" s="284"/>
      <c r="C572" s="284"/>
      <c r="D572" s="284"/>
      <c r="E572" s="26" t="s">
        <v>1601</v>
      </c>
      <c r="F572" s="18">
        <f t="shared" si="346"/>
        <v>46506.90883</v>
      </c>
      <c r="G572" s="19"/>
      <c r="H572" s="19">
        <v>41517.1</v>
      </c>
      <c r="I572" s="6">
        <v>4989.8088299999999</v>
      </c>
      <c r="J572" s="18">
        <f t="shared" si="347"/>
        <v>44535.584029999998</v>
      </c>
      <c r="K572" s="19"/>
      <c r="L572" s="19">
        <v>39545.775199999996</v>
      </c>
      <c r="M572" s="6">
        <v>4989.8088299999999</v>
      </c>
      <c r="N572" s="27">
        <f t="shared" si="343"/>
        <v>95.761221612887823</v>
      </c>
      <c r="O572" s="27"/>
      <c r="P572" s="27">
        <f t="shared" si="348"/>
        <v>95.2517762560487</v>
      </c>
      <c r="Q572" s="27">
        <f t="shared" si="345"/>
        <v>100</v>
      </c>
    </row>
    <row r="573" spans="1:17" s="30" customFormat="1" ht="26.25" customHeight="1">
      <c r="A573" s="260" t="s">
        <v>17</v>
      </c>
      <c r="B573" s="260" t="s">
        <v>481</v>
      </c>
      <c r="C573" s="260" t="s">
        <v>467</v>
      </c>
      <c r="D573" s="103" t="s">
        <v>397</v>
      </c>
      <c r="E573" s="26"/>
      <c r="F573" s="18">
        <f>F574+F578</f>
        <v>24375.135820000003</v>
      </c>
      <c r="G573" s="19"/>
      <c r="H573" s="19">
        <f>H574+H578</f>
        <v>12828.384109999999</v>
      </c>
      <c r="I573" s="6">
        <f>I574+I578</f>
        <v>11546.75171</v>
      </c>
      <c r="J573" s="18">
        <f>J574+J578</f>
        <v>24343.549160000002</v>
      </c>
      <c r="K573" s="19"/>
      <c r="L573" s="19">
        <f>L574+L578</f>
        <v>12796.79745</v>
      </c>
      <c r="M573" s="6">
        <f>M574+M578</f>
        <v>11546.75171</v>
      </c>
      <c r="N573" s="27">
        <f t="shared" si="342"/>
        <v>99.870414424628223</v>
      </c>
      <c r="O573" s="19"/>
      <c r="P573" s="19">
        <f t="shared" ref="P573:P578" si="349">L573/H573*100</f>
        <v>99.753775224306111</v>
      </c>
      <c r="Q573" s="19">
        <f>M573/I573*100</f>
        <v>100</v>
      </c>
    </row>
    <row r="574" spans="1:17" s="30" customFormat="1" ht="26.25" customHeight="1">
      <c r="A574" s="261"/>
      <c r="B574" s="261"/>
      <c r="C574" s="261"/>
      <c r="D574" s="281" t="s">
        <v>480</v>
      </c>
      <c r="E574" s="26"/>
      <c r="F574" s="18">
        <f>F575+F576+F577</f>
        <v>13376.267260000001</v>
      </c>
      <c r="G574" s="19"/>
      <c r="H574" s="19">
        <f t="shared" ref="H574:M574" si="350">H575+H576+H577</f>
        <v>11941.384109999999</v>
      </c>
      <c r="I574" s="6">
        <f t="shared" si="350"/>
        <v>1434.8831500000001</v>
      </c>
      <c r="J574" s="18">
        <f t="shared" si="350"/>
        <v>13344.6806</v>
      </c>
      <c r="K574" s="19"/>
      <c r="L574" s="19">
        <f t="shared" si="350"/>
        <v>11909.79745</v>
      </c>
      <c r="M574" s="6">
        <f t="shared" si="350"/>
        <v>1434.8831500000001</v>
      </c>
      <c r="N574" s="27">
        <f t="shared" si="342"/>
        <v>99.763860429923852</v>
      </c>
      <c r="O574" s="19"/>
      <c r="P574" s="19">
        <f t="shared" si="349"/>
        <v>99.735485771925326</v>
      </c>
      <c r="Q574" s="19"/>
    </row>
    <row r="575" spans="1:17" s="30" customFormat="1" ht="26.25" customHeight="1">
      <c r="A575" s="261"/>
      <c r="B575" s="261"/>
      <c r="C575" s="261"/>
      <c r="D575" s="281"/>
      <c r="E575" s="9" t="s">
        <v>1587</v>
      </c>
      <c r="F575" s="10">
        <v>4398.0991100000001</v>
      </c>
      <c r="G575" s="8"/>
      <c r="H575" s="8">
        <v>4398.0991100000001</v>
      </c>
      <c r="I575" s="11"/>
      <c r="J575" s="10">
        <v>4398.0991100000001</v>
      </c>
      <c r="K575" s="8"/>
      <c r="L575" s="8">
        <v>4398.0991100000001</v>
      </c>
      <c r="M575" s="11"/>
      <c r="N575" s="7">
        <f t="shared" si="342"/>
        <v>100</v>
      </c>
      <c r="O575" s="7"/>
      <c r="P575" s="7">
        <f t="shared" si="349"/>
        <v>100</v>
      </c>
      <c r="Q575" s="7"/>
    </row>
    <row r="576" spans="1:17" s="30" customFormat="1" ht="26.25" customHeight="1">
      <c r="A576" s="261"/>
      <c r="B576" s="261"/>
      <c r="C576" s="261"/>
      <c r="D576" s="281"/>
      <c r="E576" s="9" t="s">
        <v>1588</v>
      </c>
      <c r="F576" s="10">
        <f>G576+H576+I576</f>
        <v>4884.1313</v>
      </c>
      <c r="G576" s="8"/>
      <c r="H576" s="8">
        <v>3907.7849999999999</v>
      </c>
      <c r="I576" s="11">
        <v>976.34630000000004</v>
      </c>
      <c r="J576" s="10">
        <f>K576+L576+M576</f>
        <v>4852.5446400000001</v>
      </c>
      <c r="K576" s="8"/>
      <c r="L576" s="8">
        <v>3876.1983399999999</v>
      </c>
      <c r="M576" s="11">
        <v>976.34630000000004</v>
      </c>
      <c r="N576" s="7">
        <f t="shared" si="342"/>
        <v>99.353279875993508</v>
      </c>
      <c r="O576" s="7"/>
      <c r="P576" s="7">
        <f t="shared" ref="P576:P577" si="351">L576/H576*100</f>
        <v>99.191699133908344</v>
      </c>
      <c r="Q576" s="7">
        <f t="shared" ref="Q576:Q577" si="352">M576/I576*100</f>
        <v>100</v>
      </c>
    </row>
    <row r="577" spans="1:17" s="30" customFormat="1" ht="26.25" customHeight="1">
      <c r="A577" s="261"/>
      <c r="B577" s="261"/>
      <c r="C577" s="261"/>
      <c r="D577" s="281"/>
      <c r="E577" s="9" t="s">
        <v>1591</v>
      </c>
      <c r="F577" s="10">
        <f>H577+I577</f>
        <v>4094.03685</v>
      </c>
      <c r="G577" s="8"/>
      <c r="H577" s="8">
        <v>3635.5</v>
      </c>
      <c r="I577" s="11">
        <v>458.53685000000002</v>
      </c>
      <c r="J577" s="10">
        <f>L577+M577</f>
        <v>4094.03685</v>
      </c>
      <c r="K577" s="8"/>
      <c r="L577" s="8">
        <v>3635.5</v>
      </c>
      <c r="M577" s="11">
        <v>458.53685000000002</v>
      </c>
      <c r="N577" s="7">
        <f t="shared" ref="N577" si="353">J577/F577*100</f>
        <v>100</v>
      </c>
      <c r="O577" s="8"/>
      <c r="P577" s="8">
        <f t="shared" si="351"/>
        <v>100</v>
      </c>
      <c r="Q577" s="8">
        <f t="shared" si="352"/>
        <v>100</v>
      </c>
    </row>
    <row r="578" spans="1:17" s="77" customFormat="1" ht="25.5" customHeight="1">
      <c r="A578" s="261"/>
      <c r="B578" s="261"/>
      <c r="C578" s="261"/>
      <c r="D578" s="285" t="s">
        <v>477</v>
      </c>
      <c r="E578" s="9"/>
      <c r="F578" s="10">
        <f>SUM(F579:F580)</f>
        <v>10998.868560000001</v>
      </c>
      <c r="G578" s="8"/>
      <c r="H578" s="8">
        <f>SUM(H579:H580)</f>
        <v>887</v>
      </c>
      <c r="I578" s="11">
        <f>SUM(I579:I580)</f>
        <v>10111.868560000001</v>
      </c>
      <c r="J578" s="10">
        <f>SUM(J579:J580)</f>
        <v>10998.868560000001</v>
      </c>
      <c r="K578" s="8"/>
      <c r="L578" s="8">
        <f>SUM(L579:L580)</f>
        <v>887</v>
      </c>
      <c r="M578" s="11">
        <f>SUM(M579:M580)</f>
        <v>10111.868560000001</v>
      </c>
      <c r="N578" s="7">
        <f t="shared" si="342"/>
        <v>100</v>
      </c>
      <c r="O578" s="8"/>
      <c r="P578" s="8">
        <f t="shared" si="349"/>
        <v>100</v>
      </c>
      <c r="Q578" s="8">
        <f>M578/I578*100</f>
        <v>100</v>
      </c>
    </row>
    <row r="579" spans="1:17" s="136" customFormat="1" ht="41.25" customHeight="1">
      <c r="A579" s="261"/>
      <c r="B579" s="261"/>
      <c r="C579" s="261"/>
      <c r="D579" s="286"/>
      <c r="E579" s="26" t="s">
        <v>478</v>
      </c>
      <c r="F579" s="10">
        <v>10000</v>
      </c>
      <c r="G579" s="8"/>
      <c r="H579" s="8"/>
      <c r="I579" s="11">
        <v>10000</v>
      </c>
      <c r="J579" s="10">
        <v>10000</v>
      </c>
      <c r="K579" s="8"/>
      <c r="L579" s="8"/>
      <c r="M579" s="11">
        <v>10000</v>
      </c>
      <c r="N579" s="27">
        <f t="shared" ref="N579:N580" si="354">J579/F579*100</f>
        <v>100</v>
      </c>
      <c r="O579" s="19"/>
      <c r="P579" s="19"/>
      <c r="Q579" s="19">
        <f>M579/I579*100</f>
        <v>100</v>
      </c>
    </row>
    <row r="580" spans="1:17" s="136" customFormat="1" ht="41.25" customHeight="1">
      <c r="A580" s="261"/>
      <c r="B580" s="261"/>
      <c r="C580" s="261"/>
      <c r="D580" s="286"/>
      <c r="E580" s="26" t="s">
        <v>1590</v>
      </c>
      <c r="F580" s="10">
        <f>G580+H580+I580</f>
        <v>998.86856</v>
      </c>
      <c r="G580" s="8"/>
      <c r="H580" s="8">
        <v>887</v>
      </c>
      <c r="I580" s="11">
        <v>111.86856</v>
      </c>
      <c r="J580" s="10">
        <f>K580+L580+M580</f>
        <v>998.86856</v>
      </c>
      <c r="K580" s="8"/>
      <c r="L580" s="8">
        <v>887</v>
      </c>
      <c r="M580" s="11">
        <v>111.86856</v>
      </c>
      <c r="N580" s="27">
        <f t="shared" si="354"/>
        <v>100</v>
      </c>
      <c r="O580" s="19"/>
      <c r="P580" s="19">
        <f t="shared" ref="P580" si="355">L580/H580*100</f>
        <v>100</v>
      </c>
      <c r="Q580" s="19">
        <f t="shared" ref="Q580" si="356">M580/I580*100</f>
        <v>100</v>
      </c>
    </row>
    <row r="581" spans="1:17" s="30" customFormat="1" ht="24" customHeight="1">
      <c r="A581" s="265" t="s">
        <v>23</v>
      </c>
      <c r="B581" s="265" t="s">
        <v>482</v>
      </c>
      <c r="C581" s="265" t="s">
        <v>1586</v>
      </c>
      <c r="D581" s="103" t="s">
        <v>15</v>
      </c>
      <c r="E581" s="9"/>
      <c r="F581" s="10">
        <f>F582</f>
        <v>9282.2304100000001</v>
      </c>
      <c r="G581" s="8"/>
      <c r="H581" s="8">
        <f t="shared" ref="H581:M581" si="357">H582</f>
        <v>8305.8841099999991</v>
      </c>
      <c r="I581" s="11">
        <f t="shared" si="357"/>
        <v>976.34630000000004</v>
      </c>
      <c r="J581" s="10">
        <f t="shared" si="357"/>
        <v>9250.6437499999993</v>
      </c>
      <c r="K581" s="8"/>
      <c r="L581" s="8">
        <f t="shared" si="357"/>
        <v>8274.29745</v>
      </c>
      <c r="M581" s="11">
        <f t="shared" si="357"/>
        <v>976.34630000000004</v>
      </c>
      <c r="N581" s="7">
        <f t="shared" si="342"/>
        <v>99.659708296338223</v>
      </c>
      <c r="O581" s="7"/>
      <c r="P581" s="7">
        <f t="shared" ref="P581:P584" si="358">L581/H581*100</f>
        <v>99.619707431723384</v>
      </c>
      <c r="Q581" s="7">
        <f t="shared" ref="Q581:Q584" si="359">M581/I581*100</f>
        <v>100</v>
      </c>
    </row>
    <row r="582" spans="1:17" s="30" customFormat="1" ht="52.5" customHeight="1">
      <c r="A582" s="265"/>
      <c r="B582" s="265"/>
      <c r="C582" s="265"/>
      <c r="D582" s="285" t="s">
        <v>378</v>
      </c>
      <c r="E582" s="9"/>
      <c r="F582" s="10">
        <f>F583+F584</f>
        <v>9282.2304100000001</v>
      </c>
      <c r="G582" s="8"/>
      <c r="H582" s="8">
        <f t="shared" ref="H582:M582" si="360">H583+H584</f>
        <v>8305.8841099999991</v>
      </c>
      <c r="I582" s="11">
        <f t="shared" si="360"/>
        <v>976.34630000000004</v>
      </c>
      <c r="J582" s="10">
        <f t="shared" si="360"/>
        <v>9250.6437499999993</v>
      </c>
      <c r="K582" s="8"/>
      <c r="L582" s="8">
        <f t="shared" si="360"/>
        <v>8274.29745</v>
      </c>
      <c r="M582" s="11">
        <f t="shared" si="360"/>
        <v>976.34630000000004</v>
      </c>
      <c r="N582" s="7">
        <f t="shared" ref="N582:N583" si="361">J582/F582*100</f>
        <v>99.659708296338223</v>
      </c>
      <c r="O582" s="7"/>
      <c r="P582" s="7">
        <f t="shared" si="358"/>
        <v>99.619707431723384</v>
      </c>
      <c r="Q582" s="7">
        <f t="shared" si="359"/>
        <v>100</v>
      </c>
    </row>
    <row r="583" spans="1:17" s="30" customFormat="1" ht="21.75" customHeight="1">
      <c r="A583" s="265"/>
      <c r="B583" s="265"/>
      <c r="C583" s="265"/>
      <c r="D583" s="286"/>
      <c r="E583" s="9" t="s">
        <v>1587</v>
      </c>
      <c r="F583" s="10">
        <v>4398.0991100000001</v>
      </c>
      <c r="G583" s="8"/>
      <c r="H583" s="8">
        <v>4398.0991100000001</v>
      </c>
      <c r="I583" s="11"/>
      <c r="J583" s="10">
        <v>4398.0991100000001</v>
      </c>
      <c r="K583" s="8"/>
      <c r="L583" s="8">
        <v>4398.0991100000001</v>
      </c>
      <c r="M583" s="11"/>
      <c r="N583" s="7">
        <f t="shared" si="361"/>
        <v>100</v>
      </c>
      <c r="O583" s="7"/>
      <c r="P583" s="7">
        <f t="shared" si="358"/>
        <v>100</v>
      </c>
      <c r="Q583" s="7"/>
    </row>
    <row r="584" spans="1:17" s="30" customFormat="1" ht="21.75" customHeight="1">
      <c r="A584" s="265"/>
      <c r="B584" s="265"/>
      <c r="C584" s="265"/>
      <c r="D584" s="287"/>
      <c r="E584" s="9" t="s">
        <v>1588</v>
      </c>
      <c r="F584" s="10">
        <f>G584+H584+I584</f>
        <v>4884.1313</v>
      </c>
      <c r="G584" s="8"/>
      <c r="H584" s="8">
        <v>3907.7849999999999</v>
      </c>
      <c r="I584" s="11">
        <v>976.34630000000004</v>
      </c>
      <c r="J584" s="10">
        <f>K584+L584+M584</f>
        <v>4852.5446400000001</v>
      </c>
      <c r="K584" s="8"/>
      <c r="L584" s="8">
        <v>3876.1983399999999</v>
      </c>
      <c r="M584" s="11">
        <v>976.34630000000004</v>
      </c>
      <c r="N584" s="7">
        <f t="shared" si="342"/>
        <v>99.353279875993508</v>
      </c>
      <c r="O584" s="7"/>
      <c r="P584" s="7">
        <f t="shared" si="358"/>
        <v>99.191699133908344</v>
      </c>
      <c r="Q584" s="7">
        <f t="shared" si="359"/>
        <v>100</v>
      </c>
    </row>
    <row r="585" spans="1:17" s="127" customFormat="1" ht="44.25" customHeight="1">
      <c r="A585" s="281" t="s">
        <v>313</v>
      </c>
      <c r="B585" s="281" t="s">
        <v>1589</v>
      </c>
      <c r="C585" s="281" t="s">
        <v>1670</v>
      </c>
      <c r="D585" s="104" t="s">
        <v>16</v>
      </c>
      <c r="E585" s="26"/>
      <c r="F585" s="10">
        <f>F586</f>
        <v>10998.868560000001</v>
      </c>
      <c r="G585" s="8"/>
      <c r="H585" s="8">
        <f t="shared" ref="H585" si="362">H586</f>
        <v>887</v>
      </c>
      <c r="I585" s="11">
        <f t="shared" ref="I585" si="363">I586</f>
        <v>10111.868560000001</v>
      </c>
      <c r="J585" s="10">
        <f t="shared" ref="J585" si="364">J586</f>
        <v>10998.868560000001</v>
      </c>
      <c r="K585" s="8"/>
      <c r="L585" s="8">
        <f t="shared" ref="L585" si="365">L586</f>
        <v>887</v>
      </c>
      <c r="M585" s="11">
        <f t="shared" ref="M585" si="366">M586</f>
        <v>10111.868560000001</v>
      </c>
      <c r="N585" s="7">
        <f t="shared" ref="N585:N586" si="367">J585/F585*100</f>
        <v>100</v>
      </c>
      <c r="O585" s="7"/>
      <c r="P585" s="7">
        <f t="shared" ref="P585:P586" si="368">L585/H585*100</f>
        <v>100</v>
      </c>
      <c r="Q585" s="7">
        <f t="shared" ref="Q585:Q586" si="369">M585/I585*100</f>
        <v>100</v>
      </c>
    </row>
    <row r="586" spans="1:17" s="127" customFormat="1" ht="75.75" customHeight="1">
      <c r="A586" s="281"/>
      <c r="B586" s="281"/>
      <c r="C586" s="281"/>
      <c r="D586" s="104" t="s">
        <v>483</v>
      </c>
      <c r="E586" s="26"/>
      <c r="F586" s="10">
        <f>F587+F588</f>
        <v>10998.868560000001</v>
      </c>
      <c r="G586" s="8"/>
      <c r="H586" s="8">
        <f t="shared" ref="H586" si="370">H587+H588</f>
        <v>887</v>
      </c>
      <c r="I586" s="11">
        <f t="shared" ref="I586" si="371">I587+I588</f>
        <v>10111.868560000001</v>
      </c>
      <c r="J586" s="10">
        <f t="shared" ref="J586" si="372">J587+J588</f>
        <v>10998.868560000001</v>
      </c>
      <c r="K586" s="8"/>
      <c r="L586" s="8">
        <f t="shared" ref="L586" si="373">L587+L588</f>
        <v>887</v>
      </c>
      <c r="M586" s="11">
        <f t="shared" ref="M586" si="374">M587+M588</f>
        <v>10111.868560000001</v>
      </c>
      <c r="N586" s="7">
        <f t="shared" si="367"/>
        <v>100</v>
      </c>
      <c r="O586" s="7"/>
      <c r="P586" s="7">
        <f t="shared" si="368"/>
        <v>100</v>
      </c>
      <c r="Q586" s="7">
        <f t="shared" si="369"/>
        <v>100</v>
      </c>
    </row>
    <row r="587" spans="1:17" s="127" customFormat="1" ht="12">
      <c r="A587" s="281"/>
      <c r="B587" s="281"/>
      <c r="C587" s="281"/>
      <c r="D587" s="32"/>
      <c r="E587" s="26" t="s">
        <v>478</v>
      </c>
      <c r="F587" s="10">
        <v>10000</v>
      </c>
      <c r="G587" s="8"/>
      <c r="H587" s="8"/>
      <c r="I587" s="11">
        <v>10000</v>
      </c>
      <c r="J587" s="10">
        <v>10000</v>
      </c>
      <c r="K587" s="8"/>
      <c r="L587" s="8"/>
      <c r="M587" s="11">
        <v>10000</v>
      </c>
      <c r="N587" s="27">
        <f t="shared" si="342"/>
        <v>100</v>
      </c>
      <c r="O587" s="19"/>
      <c r="P587" s="19"/>
      <c r="Q587" s="19">
        <f>M587/I587*100</f>
        <v>100</v>
      </c>
    </row>
    <row r="588" spans="1:17" s="127" customFormat="1" ht="12">
      <c r="A588" s="281"/>
      <c r="B588" s="281"/>
      <c r="C588" s="281"/>
      <c r="D588" s="32"/>
      <c r="E588" s="26" t="s">
        <v>1590</v>
      </c>
      <c r="F588" s="10">
        <f>G588+H588+I588</f>
        <v>998.86856</v>
      </c>
      <c r="G588" s="8"/>
      <c r="H588" s="8">
        <v>887</v>
      </c>
      <c r="I588" s="11">
        <v>111.86856</v>
      </c>
      <c r="J588" s="10">
        <f>K588+L588+M588</f>
        <v>998.86856</v>
      </c>
      <c r="K588" s="8"/>
      <c r="L588" s="8">
        <v>887</v>
      </c>
      <c r="M588" s="11">
        <v>111.86856</v>
      </c>
      <c r="N588" s="27">
        <f t="shared" si="342"/>
        <v>100</v>
      </c>
      <c r="O588" s="19"/>
      <c r="P588" s="19">
        <f t="shared" ref="P588:Q592" si="375">L588/H588*100</f>
        <v>100</v>
      </c>
      <c r="Q588" s="19">
        <f t="shared" si="375"/>
        <v>100</v>
      </c>
    </row>
    <row r="589" spans="1:17" s="127" customFormat="1" ht="54" customHeight="1">
      <c r="A589" s="281" t="s">
        <v>242</v>
      </c>
      <c r="B589" s="281" t="s">
        <v>1501</v>
      </c>
      <c r="C589" s="281" t="s">
        <v>1671</v>
      </c>
      <c r="D589" s="104" t="s">
        <v>16</v>
      </c>
      <c r="E589" s="9"/>
      <c r="F589" s="10">
        <f>H589+I589</f>
        <v>4094</v>
      </c>
      <c r="G589" s="8"/>
      <c r="H589" s="8">
        <f>H590</f>
        <v>3635.5</v>
      </c>
      <c r="I589" s="11">
        <v>458.5</v>
      </c>
      <c r="J589" s="10">
        <f>L589+M589</f>
        <v>4094</v>
      </c>
      <c r="K589" s="8"/>
      <c r="L589" s="8">
        <f>L590</f>
        <v>3635.5</v>
      </c>
      <c r="M589" s="11">
        <f>M590</f>
        <v>458.5</v>
      </c>
      <c r="N589" s="7">
        <f t="shared" si="342"/>
        <v>100</v>
      </c>
      <c r="O589" s="8"/>
      <c r="P589" s="8">
        <f t="shared" si="375"/>
        <v>100</v>
      </c>
      <c r="Q589" s="8">
        <f t="shared" si="375"/>
        <v>100</v>
      </c>
    </row>
    <row r="590" spans="1:17" s="127" customFormat="1" ht="98.25" customHeight="1">
      <c r="A590" s="281"/>
      <c r="B590" s="281"/>
      <c r="C590" s="281"/>
      <c r="D590" s="32" t="s">
        <v>378</v>
      </c>
      <c r="E590" s="9" t="s">
        <v>1591</v>
      </c>
      <c r="F590" s="10">
        <f>H590+I590</f>
        <v>4094</v>
      </c>
      <c r="G590" s="8"/>
      <c r="H590" s="8">
        <v>3635.5</v>
      </c>
      <c r="I590" s="11">
        <v>458.5</v>
      </c>
      <c r="J590" s="10">
        <f>L590+M590</f>
        <v>4094</v>
      </c>
      <c r="K590" s="8"/>
      <c r="L590" s="8">
        <v>3635.5</v>
      </c>
      <c r="M590" s="11">
        <v>458.5</v>
      </c>
      <c r="N590" s="7">
        <f t="shared" si="342"/>
        <v>100</v>
      </c>
      <c r="O590" s="8"/>
      <c r="P590" s="8">
        <f t="shared" si="375"/>
        <v>100</v>
      </c>
      <c r="Q590" s="8">
        <f t="shared" si="375"/>
        <v>100</v>
      </c>
    </row>
    <row r="591" spans="1:17" s="127" customFormat="1" ht="23.25" customHeight="1">
      <c r="A591" s="281" t="s">
        <v>19</v>
      </c>
      <c r="B591" s="281" t="s">
        <v>484</v>
      </c>
      <c r="C591" s="281" t="s">
        <v>467</v>
      </c>
      <c r="D591" s="104" t="s">
        <v>16</v>
      </c>
      <c r="E591" s="9"/>
      <c r="F591" s="10">
        <f>F592+F597</f>
        <v>91639.841660000006</v>
      </c>
      <c r="G591" s="8"/>
      <c r="H591" s="8">
        <f t="shared" ref="H591:M591" si="376">H592+H597</f>
        <v>55727.7</v>
      </c>
      <c r="I591" s="11">
        <f t="shared" si="376"/>
        <v>35912.141659999994</v>
      </c>
      <c r="J591" s="10">
        <f t="shared" si="376"/>
        <v>90563.528749999998</v>
      </c>
      <c r="K591" s="8"/>
      <c r="L591" s="8">
        <f t="shared" si="376"/>
        <v>55727.7</v>
      </c>
      <c r="M591" s="11">
        <f t="shared" si="376"/>
        <v>34835.828750000001</v>
      </c>
      <c r="N591" s="7">
        <f t="shared" si="342"/>
        <v>98.825496759375341</v>
      </c>
      <c r="O591" s="8"/>
      <c r="P591" s="8">
        <f t="shared" si="375"/>
        <v>100</v>
      </c>
      <c r="Q591" s="8">
        <f t="shared" ref="Q591:Q605" si="377">M591/I591*100</f>
        <v>97.002927533005305</v>
      </c>
    </row>
    <row r="592" spans="1:17" s="127" customFormat="1" ht="75.75" customHeight="1">
      <c r="A592" s="281"/>
      <c r="B592" s="281"/>
      <c r="C592" s="281"/>
      <c r="D592" s="285" t="s">
        <v>477</v>
      </c>
      <c r="E592" s="9"/>
      <c r="F592" s="18">
        <f>F593+F594+F595+F596</f>
        <v>81566.726909999998</v>
      </c>
      <c r="G592" s="19"/>
      <c r="H592" s="19">
        <f>H593+H594+H596</f>
        <v>55727.7</v>
      </c>
      <c r="I592" s="6">
        <f>I593+I594+I595+I596</f>
        <v>25839.026909999997</v>
      </c>
      <c r="J592" s="18">
        <f>J593+J594+J595+J596</f>
        <v>80490.414000000004</v>
      </c>
      <c r="K592" s="18"/>
      <c r="L592" s="18">
        <f t="shared" ref="L592:M592" si="378">L593+L594+L595+L596</f>
        <v>55727.7</v>
      </c>
      <c r="M592" s="18">
        <f t="shared" si="378"/>
        <v>24762.713999999996</v>
      </c>
      <c r="N592" s="7">
        <f t="shared" si="342"/>
        <v>98.680451023629288</v>
      </c>
      <c r="O592" s="8"/>
      <c r="P592" s="8">
        <f t="shared" si="375"/>
        <v>100</v>
      </c>
      <c r="Q592" s="8">
        <f t="shared" si="377"/>
        <v>95.834545496821875</v>
      </c>
    </row>
    <row r="593" spans="1:18" s="127" customFormat="1" ht="13.5" customHeight="1">
      <c r="A593" s="281"/>
      <c r="B593" s="281"/>
      <c r="C593" s="281"/>
      <c r="D593" s="286"/>
      <c r="E593" s="26" t="s">
        <v>479</v>
      </c>
      <c r="F593" s="18">
        <f>H593+I593</f>
        <v>55114.099000000002</v>
      </c>
      <c r="G593" s="19"/>
      <c r="H593" s="19">
        <v>55058</v>
      </c>
      <c r="I593" s="6">
        <v>56.098999999999997</v>
      </c>
      <c r="J593" s="18">
        <f>L593+M593</f>
        <v>55114.099000000002</v>
      </c>
      <c r="K593" s="19"/>
      <c r="L593" s="19">
        <v>55058</v>
      </c>
      <c r="M593" s="6">
        <v>56.098999999999997</v>
      </c>
      <c r="N593" s="27">
        <f t="shared" si="342"/>
        <v>100</v>
      </c>
      <c r="O593" s="19"/>
      <c r="P593" s="19">
        <f>L593/H593*100</f>
        <v>100</v>
      </c>
      <c r="Q593" s="19">
        <f t="shared" ref="Q593:Q597" si="379">M593/I593*100</f>
        <v>100</v>
      </c>
    </row>
    <row r="594" spans="1:18" s="127" customFormat="1" ht="12">
      <c r="A594" s="281"/>
      <c r="B594" s="281"/>
      <c r="C594" s="281"/>
      <c r="D594" s="286"/>
      <c r="E594" s="26" t="s">
        <v>1592</v>
      </c>
      <c r="F594" s="18">
        <v>22652.627909999999</v>
      </c>
      <c r="G594" s="19"/>
      <c r="H594" s="19"/>
      <c r="I594" s="6">
        <v>22652.627909999999</v>
      </c>
      <c r="J594" s="18">
        <v>21576.314999999999</v>
      </c>
      <c r="K594" s="19"/>
      <c r="L594" s="19"/>
      <c r="M594" s="6">
        <v>21576.314999999999</v>
      </c>
      <c r="N594" s="27">
        <f t="shared" si="342"/>
        <v>95.248617889826093</v>
      </c>
      <c r="O594" s="19"/>
      <c r="P594" s="19"/>
      <c r="Q594" s="19">
        <f t="shared" si="379"/>
        <v>95.248617889826093</v>
      </c>
    </row>
    <row r="595" spans="1:18" s="127" customFormat="1" ht="12">
      <c r="A595" s="281"/>
      <c r="B595" s="281"/>
      <c r="C595" s="281"/>
      <c r="D595" s="286"/>
      <c r="E595" s="26" t="s">
        <v>1594</v>
      </c>
      <c r="F595" s="18">
        <f>G595+H595+I595</f>
        <v>500</v>
      </c>
      <c r="G595" s="19"/>
      <c r="H595" s="19"/>
      <c r="I595" s="6">
        <v>500</v>
      </c>
      <c r="J595" s="18">
        <f>K595+L595+M595</f>
        <v>500</v>
      </c>
      <c r="K595" s="19"/>
      <c r="L595" s="19"/>
      <c r="M595" s="6">
        <v>500</v>
      </c>
      <c r="N595" s="27">
        <f t="shared" si="342"/>
        <v>100</v>
      </c>
      <c r="O595" s="19"/>
      <c r="P595" s="19"/>
      <c r="Q595" s="19">
        <f t="shared" si="379"/>
        <v>100</v>
      </c>
    </row>
    <row r="596" spans="1:18" s="127" customFormat="1" ht="12">
      <c r="A596" s="281"/>
      <c r="B596" s="281"/>
      <c r="C596" s="281"/>
      <c r="D596" s="287"/>
      <c r="E596" s="26" t="s">
        <v>1595</v>
      </c>
      <c r="F596" s="18">
        <f>G596+H596+I596</f>
        <v>3300</v>
      </c>
      <c r="G596" s="19"/>
      <c r="H596" s="19">
        <v>669.7</v>
      </c>
      <c r="I596" s="6">
        <v>2630.3</v>
      </c>
      <c r="J596" s="18">
        <f>K596+L596+M596</f>
        <v>3300</v>
      </c>
      <c r="K596" s="19"/>
      <c r="L596" s="19">
        <v>669.7</v>
      </c>
      <c r="M596" s="6">
        <v>2630.3</v>
      </c>
      <c r="N596" s="7">
        <f t="shared" si="342"/>
        <v>100</v>
      </c>
      <c r="O596" s="7"/>
      <c r="P596" s="7">
        <f t="shared" ref="P596" si="380">L596/H596*100</f>
        <v>100</v>
      </c>
      <c r="Q596" s="7">
        <f t="shared" si="379"/>
        <v>100</v>
      </c>
    </row>
    <row r="597" spans="1:18" s="127" customFormat="1" ht="60" customHeight="1">
      <c r="A597" s="281"/>
      <c r="B597" s="281"/>
      <c r="C597" s="281"/>
      <c r="D597" s="315" t="s">
        <v>480</v>
      </c>
      <c r="E597" s="26"/>
      <c r="F597" s="18">
        <v>10073.114750000001</v>
      </c>
      <c r="G597" s="19"/>
      <c r="H597" s="19"/>
      <c r="I597" s="6">
        <v>10073.114750000001</v>
      </c>
      <c r="J597" s="18">
        <v>10073.114750000001</v>
      </c>
      <c r="K597" s="19"/>
      <c r="L597" s="19"/>
      <c r="M597" s="6">
        <v>10073.114750000001</v>
      </c>
      <c r="N597" s="27">
        <f t="shared" ref="N597" si="381">J597/F597*100</f>
        <v>100</v>
      </c>
      <c r="O597" s="19"/>
      <c r="P597" s="19"/>
      <c r="Q597" s="19">
        <f t="shared" si="379"/>
        <v>100</v>
      </c>
    </row>
    <row r="598" spans="1:18" s="127" customFormat="1" ht="24">
      <c r="A598" s="281"/>
      <c r="B598" s="281"/>
      <c r="C598" s="281"/>
      <c r="D598" s="316"/>
      <c r="E598" s="26" t="s">
        <v>487</v>
      </c>
      <c r="F598" s="18">
        <v>10073.114750000001</v>
      </c>
      <c r="G598" s="19"/>
      <c r="H598" s="19"/>
      <c r="I598" s="6">
        <v>10073.114750000001</v>
      </c>
      <c r="J598" s="18">
        <v>10073.114750000001</v>
      </c>
      <c r="K598" s="19"/>
      <c r="L598" s="19"/>
      <c r="M598" s="6">
        <v>10073.114750000001</v>
      </c>
      <c r="N598" s="27">
        <f t="shared" si="342"/>
        <v>100</v>
      </c>
      <c r="O598" s="19"/>
      <c r="P598" s="19"/>
      <c r="Q598" s="19">
        <f t="shared" ref="Q598" si="382">M598/I598*100</f>
        <v>100</v>
      </c>
    </row>
    <row r="599" spans="1:18" s="30" customFormat="1" ht="42" customHeight="1">
      <c r="A599" s="279" t="s">
        <v>20</v>
      </c>
      <c r="B599" s="279" t="s">
        <v>485</v>
      </c>
      <c r="C599" s="280" t="s">
        <v>1096</v>
      </c>
      <c r="D599" s="111" t="s">
        <v>16</v>
      </c>
      <c r="E599" s="26"/>
      <c r="F599" s="18">
        <f>H599+I599</f>
        <v>55114.099000000002</v>
      </c>
      <c r="G599" s="19"/>
      <c r="H599" s="19">
        <v>55058</v>
      </c>
      <c r="I599" s="6">
        <v>56.098999999999997</v>
      </c>
      <c r="J599" s="18">
        <f>L599+M599</f>
        <v>55114.099000000002</v>
      </c>
      <c r="K599" s="19"/>
      <c r="L599" s="19">
        <v>55058</v>
      </c>
      <c r="M599" s="6">
        <v>56.098999999999997</v>
      </c>
      <c r="N599" s="27">
        <f t="shared" ref="N599:N640" si="383">J599/F599*100</f>
        <v>100</v>
      </c>
      <c r="O599" s="19"/>
      <c r="P599" s="19">
        <f>L599/H599*100</f>
        <v>100</v>
      </c>
      <c r="Q599" s="19">
        <f t="shared" si="377"/>
        <v>100</v>
      </c>
    </row>
    <row r="600" spans="1:18" s="30" customFormat="1" ht="113.25" customHeight="1">
      <c r="A600" s="279"/>
      <c r="B600" s="279"/>
      <c r="C600" s="280"/>
      <c r="D600" s="137" t="s">
        <v>477</v>
      </c>
      <c r="E600" s="26" t="s">
        <v>479</v>
      </c>
      <c r="F600" s="18">
        <f>H600+I600</f>
        <v>55114.099000000002</v>
      </c>
      <c r="G600" s="19"/>
      <c r="H600" s="19">
        <v>55058</v>
      </c>
      <c r="I600" s="6">
        <v>56.098999999999997</v>
      </c>
      <c r="J600" s="18">
        <f>L600+M600</f>
        <v>55114.099000000002</v>
      </c>
      <c r="K600" s="19"/>
      <c r="L600" s="19">
        <v>55058</v>
      </c>
      <c r="M600" s="6">
        <v>56.098999999999997</v>
      </c>
      <c r="N600" s="27">
        <f t="shared" si="383"/>
        <v>100</v>
      </c>
      <c r="O600" s="19"/>
      <c r="P600" s="19">
        <f>L600/H600*100</f>
        <v>100</v>
      </c>
      <c r="Q600" s="19">
        <f t="shared" si="377"/>
        <v>100</v>
      </c>
    </row>
    <row r="601" spans="1:18" s="30" customFormat="1" ht="36">
      <c r="A601" s="273" t="s">
        <v>375</v>
      </c>
      <c r="B601" s="273" t="s">
        <v>486</v>
      </c>
      <c r="C601" s="276" t="s">
        <v>1095</v>
      </c>
      <c r="D601" s="111" t="s">
        <v>16</v>
      </c>
      <c r="E601" s="26"/>
      <c r="F601" s="18">
        <f>F602+F603</f>
        <v>32725.74266</v>
      </c>
      <c r="G601" s="19"/>
      <c r="H601" s="19"/>
      <c r="I601" s="6">
        <f>I602+I603</f>
        <v>32725.74266</v>
      </c>
      <c r="J601" s="18">
        <f>J602+J603</f>
        <v>31649.429749999999</v>
      </c>
      <c r="K601" s="19"/>
      <c r="L601" s="19"/>
      <c r="M601" s="6">
        <f>M602+M603</f>
        <v>31649.429749999999</v>
      </c>
      <c r="N601" s="27">
        <f t="shared" si="383"/>
        <v>96.711112346075026</v>
      </c>
      <c r="O601" s="19"/>
      <c r="P601" s="19"/>
      <c r="Q601" s="19">
        <f t="shared" si="377"/>
        <v>96.711112346075026</v>
      </c>
    </row>
    <row r="602" spans="1:18" s="30" customFormat="1" ht="57.75" customHeight="1">
      <c r="A602" s="274"/>
      <c r="B602" s="274"/>
      <c r="C602" s="277"/>
      <c r="D602" s="137" t="s">
        <v>477</v>
      </c>
      <c r="E602" s="26" t="s">
        <v>1592</v>
      </c>
      <c r="F602" s="18">
        <v>22652.627909999999</v>
      </c>
      <c r="G602" s="19"/>
      <c r="H602" s="19"/>
      <c r="I602" s="6">
        <v>22652.627909999999</v>
      </c>
      <c r="J602" s="18">
        <v>21576.314999999999</v>
      </c>
      <c r="K602" s="19"/>
      <c r="L602" s="19"/>
      <c r="M602" s="6">
        <v>21576.314999999999</v>
      </c>
      <c r="N602" s="27">
        <f t="shared" si="383"/>
        <v>95.248617889826093</v>
      </c>
      <c r="O602" s="19"/>
      <c r="P602" s="19"/>
      <c r="Q602" s="19">
        <f t="shared" si="377"/>
        <v>95.248617889826093</v>
      </c>
    </row>
    <row r="603" spans="1:18" s="30" customFormat="1" ht="74.25" customHeight="1">
      <c r="A603" s="275"/>
      <c r="B603" s="275"/>
      <c r="C603" s="278"/>
      <c r="D603" s="137" t="s">
        <v>480</v>
      </c>
      <c r="E603" s="26" t="s">
        <v>487</v>
      </c>
      <c r="F603" s="18">
        <v>10073.114750000001</v>
      </c>
      <c r="G603" s="19"/>
      <c r="H603" s="19"/>
      <c r="I603" s="6">
        <v>10073.114750000001</v>
      </c>
      <c r="J603" s="18">
        <v>10073.114750000001</v>
      </c>
      <c r="K603" s="19"/>
      <c r="L603" s="19"/>
      <c r="M603" s="6">
        <v>10073.114750000001</v>
      </c>
      <c r="N603" s="27">
        <f t="shared" si="383"/>
        <v>100</v>
      </c>
      <c r="O603" s="19"/>
      <c r="P603" s="19"/>
      <c r="Q603" s="19">
        <f t="shared" si="377"/>
        <v>100</v>
      </c>
    </row>
    <row r="604" spans="1:18" ht="32.25" customHeight="1">
      <c r="A604" s="273" t="s">
        <v>547</v>
      </c>
      <c r="B604" s="273" t="s">
        <v>1093</v>
      </c>
      <c r="C604" s="276" t="s">
        <v>1593</v>
      </c>
      <c r="D604" s="111" t="s">
        <v>16</v>
      </c>
      <c r="E604" s="26"/>
      <c r="F604" s="10">
        <f>F605</f>
        <v>3800</v>
      </c>
      <c r="G604" s="8"/>
      <c r="H604" s="8">
        <f t="shared" ref="H604" si="384">H605</f>
        <v>669.7</v>
      </c>
      <c r="I604" s="11">
        <f t="shared" ref="I604" si="385">I605</f>
        <v>3130.3</v>
      </c>
      <c r="J604" s="10">
        <f t="shared" ref="J604" si="386">J605</f>
        <v>3800</v>
      </c>
      <c r="K604" s="8"/>
      <c r="L604" s="8">
        <f t="shared" ref="L604" si="387">L605</f>
        <v>669.7</v>
      </c>
      <c r="M604" s="11">
        <f t="shared" ref="M604" si="388">M605</f>
        <v>3130.3</v>
      </c>
      <c r="N604" s="7">
        <f t="shared" si="383"/>
        <v>100</v>
      </c>
      <c r="O604" s="7"/>
      <c r="P604" s="7">
        <f t="shared" ref="P604:P605" si="389">L604/H604*100</f>
        <v>100</v>
      </c>
      <c r="Q604" s="7">
        <f t="shared" si="377"/>
        <v>100</v>
      </c>
      <c r="R604" s="138"/>
    </row>
    <row r="605" spans="1:18" ht="32.25" customHeight="1">
      <c r="A605" s="274"/>
      <c r="B605" s="274"/>
      <c r="C605" s="277"/>
      <c r="D605" s="279" t="s">
        <v>1094</v>
      </c>
      <c r="E605" s="26"/>
      <c r="F605" s="10">
        <f>F606+F607</f>
        <v>3800</v>
      </c>
      <c r="G605" s="8"/>
      <c r="H605" s="8">
        <f t="shared" ref="H605" si="390">H606+H607</f>
        <v>669.7</v>
      </c>
      <c r="I605" s="11">
        <f t="shared" ref="I605" si="391">I606+I607</f>
        <v>3130.3</v>
      </c>
      <c r="J605" s="10">
        <f t="shared" ref="J605" si="392">J606+J607</f>
        <v>3800</v>
      </c>
      <c r="K605" s="8"/>
      <c r="L605" s="8">
        <f t="shared" ref="L605" si="393">L606+L607</f>
        <v>669.7</v>
      </c>
      <c r="M605" s="11">
        <f t="shared" ref="M605" si="394">M606+M607</f>
        <v>3130.3</v>
      </c>
      <c r="N605" s="7">
        <f t="shared" si="383"/>
        <v>100</v>
      </c>
      <c r="O605" s="7"/>
      <c r="P605" s="7">
        <f t="shared" si="389"/>
        <v>100</v>
      </c>
      <c r="Q605" s="7">
        <f t="shared" si="377"/>
        <v>100</v>
      </c>
      <c r="R605" s="138"/>
    </row>
    <row r="606" spans="1:18" ht="45.75" customHeight="1">
      <c r="A606" s="274"/>
      <c r="B606" s="274"/>
      <c r="C606" s="277"/>
      <c r="D606" s="279"/>
      <c r="E606" s="26" t="s">
        <v>1594</v>
      </c>
      <c r="F606" s="18">
        <f>G606+H606+I606</f>
        <v>500</v>
      </c>
      <c r="G606" s="19"/>
      <c r="H606" s="19"/>
      <c r="I606" s="6">
        <v>500</v>
      </c>
      <c r="J606" s="18">
        <f>K606+L606+M606</f>
        <v>500</v>
      </c>
      <c r="K606" s="19"/>
      <c r="L606" s="19"/>
      <c r="M606" s="6">
        <v>500</v>
      </c>
      <c r="N606" s="27">
        <f t="shared" ref="N606:N612" si="395">J606/F606*100</f>
        <v>100</v>
      </c>
      <c r="O606" s="19"/>
      <c r="P606" s="19"/>
      <c r="Q606" s="19">
        <f t="shared" ref="Q606:Q612" si="396">M606/I606*100</f>
        <v>100</v>
      </c>
      <c r="R606" s="138"/>
    </row>
    <row r="607" spans="1:18" ht="45.75" customHeight="1">
      <c r="A607" s="275"/>
      <c r="B607" s="275"/>
      <c r="C607" s="278"/>
      <c r="D607" s="279"/>
      <c r="E607" s="26" t="s">
        <v>1595</v>
      </c>
      <c r="F607" s="18">
        <f>G607+H607+I607</f>
        <v>3300</v>
      </c>
      <c r="G607" s="19"/>
      <c r="H607" s="19">
        <v>669.7</v>
      </c>
      <c r="I607" s="6">
        <v>2630.3</v>
      </c>
      <c r="J607" s="18">
        <f>K607+L607+M607</f>
        <v>3300</v>
      </c>
      <c r="K607" s="19"/>
      <c r="L607" s="19">
        <v>669.7</v>
      </c>
      <c r="M607" s="6">
        <v>2630.3</v>
      </c>
      <c r="N607" s="7">
        <f t="shared" si="395"/>
        <v>100</v>
      </c>
      <c r="O607" s="7"/>
      <c r="P607" s="7">
        <f t="shared" ref="P607:P612" si="397">L607/H607*100</f>
        <v>100</v>
      </c>
      <c r="Q607" s="7">
        <f t="shared" si="396"/>
        <v>100</v>
      </c>
      <c r="R607" s="138"/>
    </row>
    <row r="608" spans="1:18" s="30" customFormat="1" ht="36">
      <c r="A608" s="279" t="s">
        <v>342</v>
      </c>
      <c r="B608" s="279" t="s">
        <v>1367</v>
      </c>
      <c r="C608" s="280" t="s">
        <v>1062</v>
      </c>
      <c r="D608" s="111" t="s">
        <v>16</v>
      </c>
      <c r="E608" s="26"/>
      <c r="F608" s="18">
        <f t="shared" ref="F608:F612" si="398">G608+H608+I608</f>
        <v>34400</v>
      </c>
      <c r="G608" s="19"/>
      <c r="H608" s="19">
        <v>34021.599999999999</v>
      </c>
      <c r="I608" s="6">
        <v>378.4</v>
      </c>
      <c r="J608" s="18">
        <f t="shared" ref="J608:J612" si="399">K608+L608+M608</f>
        <v>34400</v>
      </c>
      <c r="K608" s="19"/>
      <c r="L608" s="19">
        <v>34021.599999999999</v>
      </c>
      <c r="M608" s="6">
        <v>378.4</v>
      </c>
      <c r="N608" s="27">
        <f t="shared" si="395"/>
        <v>100</v>
      </c>
      <c r="O608" s="27"/>
      <c r="P608" s="27">
        <f t="shared" si="397"/>
        <v>100</v>
      </c>
      <c r="Q608" s="27">
        <f t="shared" si="396"/>
        <v>100</v>
      </c>
    </row>
    <row r="609" spans="1:17" s="30" customFormat="1" ht="12">
      <c r="A609" s="279"/>
      <c r="B609" s="279"/>
      <c r="C609" s="280"/>
      <c r="D609" s="279" t="s">
        <v>480</v>
      </c>
      <c r="E609" s="26"/>
      <c r="F609" s="18">
        <f t="shared" si="398"/>
        <v>34400</v>
      </c>
      <c r="G609" s="19"/>
      <c r="H609" s="19">
        <v>34021.599999999999</v>
      </c>
      <c r="I609" s="6">
        <v>378.4</v>
      </c>
      <c r="J609" s="18">
        <f t="shared" si="399"/>
        <v>34400</v>
      </c>
      <c r="K609" s="19"/>
      <c r="L609" s="19">
        <v>34021.599999999999</v>
      </c>
      <c r="M609" s="6">
        <v>378.4</v>
      </c>
      <c r="N609" s="27">
        <f t="shared" si="395"/>
        <v>100</v>
      </c>
      <c r="O609" s="27"/>
      <c r="P609" s="27">
        <f t="shared" si="397"/>
        <v>100</v>
      </c>
      <c r="Q609" s="27">
        <f t="shared" si="396"/>
        <v>100</v>
      </c>
    </row>
    <row r="610" spans="1:17" s="30" customFormat="1" ht="93.75" customHeight="1">
      <c r="A610" s="279"/>
      <c r="B610" s="279"/>
      <c r="C610" s="280"/>
      <c r="D610" s="279"/>
      <c r="E610" s="26" t="s">
        <v>1599</v>
      </c>
      <c r="F610" s="18">
        <f t="shared" si="398"/>
        <v>34400</v>
      </c>
      <c r="G610" s="19"/>
      <c r="H610" s="19">
        <v>34021.599999999999</v>
      </c>
      <c r="I610" s="6">
        <v>378.4</v>
      </c>
      <c r="J610" s="18">
        <f t="shared" si="399"/>
        <v>34400</v>
      </c>
      <c r="K610" s="19"/>
      <c r="L610" s="19">
        <v>34021.599999999999</v>
      </c>
      <c r="M610" s="6">
        <v>378.4</v>
      </c>
      <c r="N610" s="27">
        <f t="shared" si="395"/>
        <v>100</v>
      </c>
      <c r="O610" s="27"/>
      <c r="P610" s="27">
        <f t="shared" si="397"/>
        <v>100</v>
      </c>
      <c r="Q610" s="27">
        <f t="shared" si="396"/>
        <v>100</v>
      </c>
    </row>
    <row r="611" spans="1:17" s="30" customFormat="1" ht="36">
      <c r="A611" s="279" t="s">
        <v>379</v>
      </c>
      <c r="B611" s="279" t="s">
        <v>1368</v>
      </c>
      <c r="C611" s="280" t="s">
        <v>1598</v>
      </c>
      <c r="D611" s="111" t="s">
        <v>16</v>
      </c>
      <c r="E611" s="26"/>
      <c r="F611" s="18">
        <f t="shared" si="398"/>
        <v>34400</v>
      </c>
      <c r="G611" s="19"/>
      <c r="H611" s="19">
        <v>34021.599999999999</v>
      </c>
      <c r="I611" s="6">
        <v>378.4</v>
      </c>
      <c r="J611" s="18">
        <f t="shared" si="399"/>
        <v>34400</v>
      </c>
      <c r="K611" s="19"/>
      <c r="L611" s="19">
        <v>34021.599999999999</v>
      </c>
      <c r="M611" s="6">
        <v>378.4</v>
      </c>
      <c r="N611" s="27">
        <f t="shared" si="395"/>
        <v>100</v>
      </c>
      <c r="O611" s="27"/>
      <c r="P611" s="27">
        <f t="shared" si="397"/>
        <v>100</v>
      </c>
      <c r="Q611" s="27">
        <f t="shared" si="396"/>
        <v>100</v>
      </c>
    </row>
    <row r="612" spans="1:17" s="30" customFormat="1" ht="15" customHeight="1">
      <c r="A612" s="279"/>
      <c r="B612" s="279"/>
      <c r="C612" s="280"/>
      <c r="D612" s="279" t="s">
        <v>480</v>
      </c>
      <c r="E612" s="26"/>
      <c r="F612" s="18">
        <f t="shared" si="398"/>
        <v>34400</v>
      </c>
      <c r="G612" s="19"/>
      <c r="H612" s="19">
        <v>34021.599999999999</v>
      </c>
      <c r="I612" s="6">
        <v>378.4</v>
      </c>
      <c r="J612" s="18">
        <f t="shared" si="399"/>
        <v>34400</v>
      </c>
      <c r="K612" s="19"/>
      <c r="L612" s="19">
        <v>34021.599999999999</v>
      </c>
      <c r="M612" s="6">
        <v>378.4</v>
      </c>
      <c r="N612" s="27">
        <f t="shared" si="395"/>
        <v>100</v>
      </c>
      <c r="O612" s="27"/>
      <c r="P612" s="27">
        <f t="shared" si="397"/>
        <v>100</v>
      </c>
      <c r="Q612" s="27">
        <f t="shared" si="396"/>
        <v>100</v>
      </c>
    </row>
    <row r="613" spans="1:17" s="30" customFormat="1" ht="89.25" customHeight="1">
      <c r="A613" s="279"/>
      <c r="B613" s="279"/>
      <c r="C613" s="280"/>
      <c r="D613" s="279"/>
      <c r="E613" s="26" t="s">
        <v>1599</v>
      </c>
      <c r="F613" s="18">
        <f>G613+H613+I613</f>
        <v>34400</v>
      </c>
      <c r="G613" s="19"/>
      <c r="H613" s="19">
        <v>34021.599999999999</v>
      </c>
      <c r="I613" s="6">
        <v>378.4</v>
      </c>
      <c r="J613" s="18">
        <f>K613+L613+M613</f>
        <v>34400</v>
      </c>
      <c r="K613" s="19"/>
      <c r="L613" s="19">
        <v>34021.599999999999</v>
      </c>
      <c r="M613" s="6">
        <v>378.4</v>
      </c>
      <c r="N613" s="27">
        <f t="shared" si="383"/>
        <v>100</v>
      </c>
      <c r="O613" s="27"/>
      <c r="P613" s="27">
        <f t="shared" ref="P613" si="400">L613/H613*100</f>
        <v>100</v>
      </c>
      <c r="Q613" s="27">
        <f t="shared" ref="Q613" si="401">M613/I613*100</f>
        <v>100</v>
      </c>
    </row>
    <row r="614" spans="1:17" s="140" customFormat="1" ht="36">
      <c r="A614" s="285" t="s">
        <v>617</v>
      </c>
      <c r="B614" s="317" t="s">
        <v>1502</v>
      </c>
      <c r="C614" s="317" t="s">
        <v>1600</v>
      </c>
      <c r="D614" s="111" t="s">
        <v>16</v>
      </c>
      <c r="E614" s="139"/>
      <c r="F614" s="18">
        <f>F615+F617</f>
        <v>61057.585449999999</v>
      </c>
      <c r="G614" s="19">
        <f t="shared" ref="G614:M614" si="402">G615+G617</f>
        <v>0</v>
      </c>
      <c r="H614" s="19">
        <f t="shared" si="402"/>
        <v>54438.1</v>
      </c>
      <c r="I614" s="6">
        <f t="shared" si="402"/>
        <v>6619.4854500000001</v>
      </c>
      <c r="J614" s="18">
        <f t="shared" si="402"/>
        <v>59086.260649999997</v>
      </c>
      <c r="K614" s="19">
        <f t="shared" si="402"/>
        <v>0</v>
      </c>
      <c r="L614" s="19">
        <f t="shared" si="402"/>
        <v>52466.775199999996</v>
      </c>
      <c r="M614" s="6">
        <f t="shared" si="402"/>
        <v>6619.4854500000001</v>
      </c>
      <c r="N614" s="27">
        <f t="shared" ref="N614:N624" si="403">J614/F614*100</f>
        <v>96.771367905443427</v>
      </c>
      <c r="O614" s="27"/>
      <c r="P614" s="27">
        <f t="shared" ref="P614:P624" si="404">L614/H614*100</f>
        <v>96.378777363647885</v>
      </c>
      <c r="Q614" s="27">
        <f t="shared" ref="Q614:Q624" si="405">M614/I614*100</f>
        <v>100</v>
      </c>
    </row>
    <row r="615" spans="1:17" s="140" customFormat="1" ht="28.5" customHeight="1">
      <c r="A615" s="286"/>
      <c r="B615" s="317"/>
      <c r="C615" s="317"/>
      <c r="D615" s="279" t="s">
        <v>1596</v>
      </c>
      <c r="E615" s="141"/>
      <c r="F615" s="18">
        <f t="shared" ref="F615:F616" si="406">G615+H615+I615</f>
        <v>46506.90883</v>
      </c>
      <c r="G615" s="19"/>
      <c r="H615" s="19">
        <v>41517.1</v>
      </c>
      <c r="I615" s="6">
        <v>4989.8088299999999</v>
      </c>
      <c r="J615" s="18">
        <f t="shared" ref="J615:J616" si="407">K615+L615+M615</f>
        <v>44535.584029999998</v>
      </c>
      <c r="K615" s="19"/>
      <c r="L615" s="19">
        <v>39545.775199999996</v>
      </c>
      <c r="M615" s="6">
        <v>4989.8088299999999</v>
      </c>
      <c r="N615" s="27">
        <f t="shared" si="403"/>
        <v>95.761221612887823</v>
      </c>
      <c r="O615" s="27"/>
      <c r="P615" s="27">
        <f t="shared" si="404"/>
        <v>95.2517762560487</v>
      </c>
      <c r="Q615" s="27">
        <f t="shared" si="405"/>
        <v>100</v>
      </c>
    </row>
    <row r="616" spans="1:17" s="140" customFormat="1" ht="34.5" customHeight="1">
      <c r="A616" s="286"/>
      <c r="B616" s="317"/>
      <c r="C616" s="317"/>
      <c r="D616" s="279"/>
      <c r="E616" s="26" t="s">
        <v>1601</v>
      </c>
      <c r="F616" s="18">
        <f t="shared" si="406"/>
        <v>46506.90883</v>
      </c>
      <c r="G616" s="19"/>
      <c r="H616" s="19">
        <v>41517.1</v>
      </c>
      <c r="I616" s="6">
        <v>4989.8088299999999</v>
      </c>
      <c r="J616" s="18">
        <f t="shared" si="407"/>
        <v>44535.584029999998</v>
      </c>
      <c r="K616" s="19"/>
      <c r="L616" s="19">
        <v>39545.775199999996</v>
      </c>
      <c r="M616" s="6">
        <v>4989.8088299999999</v>
      </c>
      <c r="N616" s="27">
        <f t="shared" si="403"/>
        <v>95.761221612887823</v>
      </c>
      <c r="O616" s="27"/>
      <c r="P616" s="27">
        <f t="shared" si="404"/>
        <v>95.2517762560487</v>
      </c>
      <c r="Q616" s="27">
        <f t="shared" si="405"/>
        <v>100</v>
      </c>
    </row>
    <row r="617" spans="1:17" s="140" customFormat="1" ht="15" customHeight="1">
      <c r="A617" s="286"/>
      <c r="B617" s="317"/>
      <c r="C617" s="317"/>
      <c r="D617" s="279" t="s">
        <v>340</v>
      </c>
      <c r="E617" s="141"/>
      <c r="F617" s="18">
        <f t="shared" ref="F617:F618" si="408">G617+H617+I617</f>
        <v>14550.67662</v>
      </c>
      <c r="G617" s="19"/>
      <c r="H617" s="19">
        <v>12921</v>
      </c>
      <c r="I617" s="6">
        <v>1629.67662</v>
      </c>
      <c r="J617" s="18">
        <f t="shared" ref="J617:J618" si="409">K617+L617+M617</f>
        <v>14550.67662</v>
      </c>
      <c r="K617" s="19"/>
      <c r="L617" s="19">
        <v>12921</v>
      </c>
      <c r="M617" s="6">
        <v>1629.67662</v>
      </c>
      <c r="N617" s="27">
        <f t="shared" si="403"/>
        <v>100</v>
      </c>
      <c r="O617" s="27"/>
      <c r="P617" s="27">
        <f t="shared" si="404"/>
        <v>100</v>
      </c>
      <c r="Q617" s="27">
        <f t="shared" si="405"/>
        <v>100</v>
      </c>
    </row>
    <row r="618" spans="1:17" s="140" customFormat="1" ht="34.5" customHeight="1">
      <c r="A618" s="287"/>
      <c r="B618" s="317"/>
      <c r="C618" s="317"/>
      <c r="D618" s="279"/>
      <c r="E618" s="26" t="s">
        <v>1602</v>
      </c>
      <c r="F618" s="18">
        <f t="shared" si="408"/>
        <v>14550.67662</v>
      </c>
      <c r="G618" s="19"/>
      <c r="H618" s="19">
        <v>12921</v>
      </c>
      <c r="I618" s="6">
        <v>1629.67662</v>
      </c>
      <c r="J618" s="18">
        <f t="shared" si="409"/>
        <v>14550.67662</v>
      </c>
      <c r="K618" s="19"/>
      <c r="L618" s="19">
        <v>12921</v>
      </c>
      <c r="M618" s="6">
        <v>1629.67662</v>
      </c>
      <c r="N618" s="27">
        <f t="shared" si="403"/>
        <v>100</v>
      </c>
      <c r="O618" s="27"/>
      <c r="P618" s="27">
        <f t="shared" si="404"/>
        <v>100</v>
      </c>
      <c r="Q618" s="27">
        <f t="shared" si="405"/>
        <v>100</v>
      </c>
    </row>
    <row r="619" spans="1:17" ht="25.5" customHeight="1">
      <c r="A619" s="318" t="s">
        <v>384</v>
      </c>
      <c r="B619" s="318" t="s">
        <v>1597</v>
      </c>
      <c r="C619" s="321" t="s">
        <v>1672</v>
      </c>
      <c r="D619" s="44" t="s">
        <v>16</v>
      </c>
      <c r="E619" s="96"/>
      <c r="F619" s="18">
        <f t="shared" ref="F619:F620" si="410">G619+H619+I619</f>
        <v>46506.90883</v>
      </c>
      <c r="G619" s="19"/>
      <c r="H619" s="19">
        <v>41517.1</v>
      </c>
      <c r="I619" s="6">
        <v>4989.8088299999999</v>
      </c>
      <c r="J619" s="18">
        <f t="shared" ref="J619:J620" si="411">K619+L619+M619</f>
        <v>44535.584029999998</v>
      </c>
      <c r="K619" s="19"/>
      <c r="L619" s="19">
        <v>39545.775199999996</v>
      </c>
      <c r="M619" s="6">
        <v>4989.8088299999999</v>
      </c>
      <c r="N619" s="27">
        <f t="shared" si="403"/>
        <v>95.761221612887823</v>
      </c>
      <c r="O619" s="27"/>
      <c r="P619" s="27">
        <f t="shared" si="404"/>
        <v>95.2517762560487</v>
      </c>
      <c r="Q619" s="27">
        <f t="shared" si="405"/>
        <v>100</v>
      </c>
    </row>
    <row r="620" spans="1:17">
      <c r="A620" s="319"/>
      <c r="B620" s="319"/>
      <c r="C620" s="322"/>
      <c r="D620" s="239" t="s">
        <v>1596</v>
      </c>
      <c r="E620" s="96"/>
      <c r="F620" s="18">
        <f t="shared" si="410"/>
        <v>46506.90883</v>
      </c>
      <c r="G620" s="19"/>
      <c r="H620" s="19">
        <v>41517.1</v>
      </c>
      <c r="I620" s="6">
        <v>4989.8088299999999</v>
      </c>
      <c r="J620" s="18">
        <f t="shared" si="411"/>
        <v>44535.584029999998</v>
      </c>
      <c r="K620" s="19"/>
      <c r="L620" s="19">
        <v>39545.775199999996</v>
      </c>
      <c r="M620" s="6">
        <v>4989.8088299999999</v>
      </c>
      <c r="N620" s="27">
        <f t="shared" si="403"/>
        <v>95.761221612887823</v>
      </c>
      <c r="O620" s="27"/>
      <c r="P620" s="27">
        <f t="shared" si="404"/>
        <v>95.2517762560487</v>
      </c>
      <c r="Q620" s="27">
        <f t="shared" si="405"/>
        <v>100</v>
      </c>
    </row>
    <row r="621" spans="1:17" ht="69.75" customHeight="1">
      <c r="A621" s="320"/>
      <c r="B621" s="320"/>
      <c r="C621" s="323"/>
      <c r="D621" s="250"/>
      <c r="E621" s="26" t="s">
        <v>1601</v>
      </c>
      <c r="F621" s="18">
        <f t="shared" ref="F621:F624" si="412">G621+H621+I621</f>
        <v>46506.90883</v>
      </c>
      <c r="G621" s="19"/>
      <c r="H621" s="19">
        <v>41517.1</v>
      </c>
      <c r="I621" s="6">
        <v>4989.8088299999999</v>
      </c>
      <c r="J621" s="18">
        <f t="shared" ref="J621:J624" si="413">K621+L621+M621</f>
        <v>44535.584029999998</v>
      </c>
      <c r="K621" s="19"/>
      <c r="L621" s="19">
        <v>39545.775199999996</v>
      </c>
      <c r="M621" s="6">
        <v>4989.8088299999999</v>
      </c>
      <c r="N621" s="27">
        <f t="shared" si="403"/>
        <v>95.761221612887823</v>
      </c>
      <c r="O621" s="27"/>
      <c r="P621" s="27">
        <f t="shared" si="404"/>
        <v>95.2517762560487</v>
      </c>
      <c r="Q621" s="27">
        <f t="shared" si="405"/>
        <v>100</v>
      </c>
    </row>
    <row r="622" spans="1:17" ht="25.5" customHeight="1">
      <c r="A622" s="279" t="s">
        <v>1015</v>
      </c>
      <c r="B622" s="279" t="s">
        <v>1504</v>
      </c>
      <c r="C622" s="313" t="s">
        <v>1673</v>
      </c>
      <c r="D622" s="44" t="s">
        <v>16</v>
      </c>
      <c r="E622" s="96"/>
      <c r="F622" s="18">
        <f t="shared" ref="F622:F623" si="414">G622+H622+I622</f>
        <v>14550.67662</v>
      </c>
      <c r="G622" s="19"/>
      <c r="H622" s="19">
        <v>12921</v>
      </c>
      <c r="I622" s="6">
        <v>1629.67662</v>
      </c>
      <c r="J622" s="18">
        <f t="shared" ref="J622:J623" si="415">K622+L622+M622</f>
        <v>14550.67662</v>
      </c>
      <c r="K622" s="19"/>
      <c r="L622" s="19">
        <v>12921</v>
      </c>
      <c r="M622" s="6">
        <v>1629.67662</v>
      </c>
      <c r="N622" s="27">
        <f t="shared" si="403"/>
        <v>100</v>
      </c>
      <c r="O622" s="27"/>
      <c r="P622" s="27">
        <f t="shared" si="404"/>
        <v>100</v>
      </c>
      <c r="Q622" s="27">
        <f t="shared" si="405"/>
        <v>100</v>
      </c>
    </row>
    <row r="623" spans="1:17">
      <c r="A623" s="279"/>
      <c r="B623" s="279"/>
      <c r="C623" s="313"/>
      <c r="D623" s="314" t="s">
        <v>1094</v>
      </c>
      <c r="E623" s="96" t="s">
        <v>54</v>
      </c>
      <c r="F623" s="18">
        <f t="shared" si="414"/>
        <v>14550.67662</v>
      </c>
      <c r="G623" s="19"/>
      <c r="H623" s="19">
        <v>12921</v>
      </c>
      <c r="I623" s="6">
        <v>1629.67662</v>
      </c>
      <c r="J623" s="18">
        <f t="shared" si="415"/>
        <v>14550.67662</v>
      </c>
      <c r="K623" s="19"/>
      <c r="L623" s="19">
        <v>12921</v>
      </c>
      <c r="M623" s="6">
        <v>1629.67662</v>
      </c>
      <c r="N623" s="27">
        <f t="shared" si="403"/>
        <v>100</v>
      </c>
      <c r="O623" s="27"/>
      <c r="P623" s="27">
        <f t="shared" si="404"/>
        <v>100</v>
      </c>
      <c r="Q623" s="27">
        <f t="shared" si="405"/>
        <v>100</v>
      </c>
    </row>
    <row r="624" spans="1:17" ht="117.95" customHeight="1">
      <c r="A624" s="279"/>
      <c r="B624" s="279"/>
      <c r="C624" s="313"/>
      <c r="D624" s="314"/>
      <c r="E624" s="26" t="s">
        <v>1602</v>
      </c>
      <c r="F624" s="18">
        <f t="shared" si="412"/>
        <v>14550.67662</v>
      </c>
      <c r="G624" s="19"/>
      <c r="H624" s="19">
        <v>12921</v>
      </c>
      <c r="I624" s="6">
        <v>1629.67662</v>
      </c>
      <c r="J624" s="18">
        <f t="shared" si="413"/>
        <v>14550.67662</v>
      </c>
      <c r="K624" s="19"/>
      <c r="L624" s="19">
        <v>12921</v>
      </c>
      <c r="M624" s="6">
        <v>1629.67662</v>
      </c>
      <c r="N624" s="27">
        <f t="shared" si="403"/>
        <v>100</v>
      </c>
      <c r="O624" s="27"/>
      <c r="P624" s="27">
        <f t="shared" si="404"/>
        <v>100</v>
      </c>
      <c r="Q624" s="27">
        <f t="shared" si="405"/>
        <v>100</v>
      </c>
    </row>
    <row r="625" spans="1:17" s="30" customFormat="1" ht="22.5" customHeight="1">
      <c r="A625" s="268" t="s">
        <v>24</v>
      </c>
      <c r="B625" s="268" t="s">
        <v>488</v>
      </c>
      <c r="C625" s="268" t="s">
        <v>489</v>
      </c>
      <c r="D625" s="126" t="s">
        <v>428</v>
      </c>
      <c r="E625" s="28"/>
      <c r="F625" s="16">
        <f>F626+F631</f>
        <v>9141.6610000000001</v>
      </c>
      <c r="G625" s="15"/>
      <c r="H625" s="15"/>
      <c r="I625" s="17">
        <f t="shared" ref="I625:M625" si="416">I626+I631</f>
        <v>9141.6610000000001</v>
      </c>
      <c r="J625" s="16">
        <f t="shared" si="416"/>
        <v>8985.6260600000005</v>
      </c>
      <c r="K625" s="15"/>
      <c r="L625" s="15"/>
      <c r="M625" s="17">
        <f t="shared" si="416"/>
        <v>8985.6260600000005</v>
      </c>
      <c r="N625" s="29">
        <f t="shared" si="383"/>
        <v>98.293144539050402</v>
      </c>
      <c r="O625" s="15"/>
      <c r="P625" s="15"/>
      <c r="Q625" s="15">
        <f t="shared" ref="Q625:Q702" si="417">M625/I625*100</f>
        <v>98.293144539050402</v>
      </c>
    </row>
    <row r="626" spans="1:17" s="30" customFormat="1" ht="66.75" customHeight="1">
      <c r="A626" s="269"/>
      <c r="B626" s="269"/>
      <c r="C626" s="269"/>
      <c r="D626" s="103" t="s">
        <v>490</v>
      </c>
      <c r="E626" s="26"/>
      <c r="F626" s="10">
        <f>F627+F628+F629+F630</f>
        <v>3422.01</v>
      </c>
      <c r="G626" s="8"/>
      <c r="H626" s="8"/>
      <c r="I626" s="11">
        <f>I627+I628+I629+I630</f>
        <v>3422.01</v>
      </c>
      <c r="J626" s="10">
        <f>J627+J628+J629+J630</f>
        <v>3352.6857500000006</v>
      </c>
      <c r="K626" s="8"/>
      <c r="L626" s="8"/>
      <c r="M626" s="11">
        <f>M627+M628+M629+M630</f>
        <v>3352.6857500000006</v>
      </c>
      <c r="N626" s="27">
        <f t="shared" si="383"/>
        <v>97.974165768071984</v>
      </c>
      <c r="O626" s="19"/>
      <c r="P626" s="19"/>
      <c r="Q626" s="19">
        <f t="shared" si="417"/>
        <v>97.974165768071984</v>
      </c>
    </row>
    <row r="627" spans="1:17" s="30" customFormat="1" ht="12">
      <c r="A627" s="269"/>
      <c r="B627" s="269"/>
      <c r="C627" s="269"/>
      <c r="D627" s="128"/>
      <c r="E627" s="26" t="s">
        <v>491</v>
      </c>
      <c r="F627" s="10">
        <v>162</v>
      </c>
      <c r="G627" s="8"/>
      <c r="H627" s="8"/>
      <c r="I627" s="11">
        <v>162</v>
      </c>
      <c r="J627" s="10">
        <v>162</v>
      </c>
      <c r="K627" s="8"/>
      <c r="L627" s="8"/>
      <c r="M627" s="11">
        <v>162</v>
      </c>
      <c r="N627" s="27">
        <f t="shared" si="383"/>
        <v>100</v>
      </c>
      <c r="O627" s="19"/>
      <c r="P627" s="19"/>
      <c r="Q627" s="19">
        <f t="shared" si="417"/>
        <v>100</v>
      </c>
    </row>
    <row r="628" spans="1:17" s="30" customFormat="1" ht="11.25" customHeight="1">
      <c r="A628" s="269"/>
      <c r="B628" s="269"/>
      <c r="C628" s="269"/>
      <c r="D628" s="142"/>
      <c r="E628" s="26" t="s">
        <v>492</v>
      </c>
      <c r="F628" s="10">
        <v>588</v>
      </c>
      <c r="G628" s="8"/>
      <c r="H628" s="8"/>
      <c r="I628" s="11">
        <v>588</v>
      </c>
      <c r="J628" s="10">
        <v>586.78200000000004</v>
      </c>
      <c r="K628" s="8"/>
      <c r="L628" s="8"/>
      <c r="M628" s="11">
        <v>586.78200000000004</v>
      </c>
      <c r="N628" s="27">
        <f t="shared" si="383"/>
        <v>99.792857142857144</v>
      </c>
      <c r="O628" s="19"/>
      <c r="P628" s="19"/>
      <c r="Q628" s="19">
        <f t="shared" si="417"/>
        <v>99.792857142857144</v>
      </c>
    </row>
    <row r="629" spans="1:17" s="30" customFormat="1" ht="11.25" customHeight="1">
      <c r="A629" s="269"/>
      <c r="B629" s="269"/>
      <c r="C629" s="269"/>
      <c r="D629" s="142"/>
      <c r="E629" s="26" t="s">
        <v>493</v>
      </c>
      <c r="F629" s="10">
        <v>2555.0100000000002</v>
      </c>
      <c r="G629" s="8"/>
      <c r="H629" s="8"/>
      <c r="I629" s="11">
        <v>2555.0100000000002</v>
      </c>
      <c r="J629" s="10">
        <v>2490.2828800000002</v>
      </c>
      <c r="K629" s="8"/>
      <c r="L629" s="8"/>
      <c r="M629" s="11">
        <v>2490.2828800000002</v>
      </c>
      <c r="N629" s="27">
        <f t="shared" si="383"/>
        <v>97.466658838908643</v>
      </c>
      <c r="O629" s="19"/>
      <c r="P629" s="19"/>
      <c r="Q629" s="19">
        <f t="shared" si="417"/>
        <v>97.466658838908643</v>
      </c>
    </row>
    <row r="630" spans="1:17" s="30" customFormat="1" ht="11.25" customHeight="1">
      <c r="A630" s="269"/>
      <c r="B630" s="269"/>
      <c r="C630" s="269"/>
      <c r="D630" s="142"/>
      <c r="E630" s="26" t="s">
        <v>494</v>
      </c>
      <c r="F630" s="10">
        <v>117</v>
      </c>
      <c r="G630" s="8"/>
      <c r="H630" s="8"/>
      <c r="I630" s="11">
        <v>117</v>
      </c>
      <c r="J630" s="10">
        <v>113.62087</v>
      </c>
      <c r="K630" s="8"/>
      <c r="L630" s="8"/>
      <c r="M630" s="11">
        <v>113.62087</v>
      </c>
      <c r="N630" s="27">
        <f t="shared" si="383"/>
        <v>97.111854700854693</v>
      </c>
      <c r="O630" s="19"/>
      <c r="P630" s="19"/>
      <c r="Q630" s="19">
        <f t="shared" si="417"/>
        <v>97.111854700854693</v>
      </c>
    </row>
    <row r="631" spans="1:17" s="30" customFormat="1" ht="132">
      <c r="A631" s="269"/>
      <c r="B631" s="269"/>
      <c r="C631" s="269"/>
      <c r="D631" s="103" t="s">
        <v>495</v>
      </c>
      <c r="E631" s="26"/>
      <c r="F631" s="10">
        <f>F632+F633</f>
        <v>5719.6509999999998</v>
      </c>
      <c r="G631" s="8"/>
      <c r="H631" s="8"/>
      <c r="I631" s="11">
        <f>I632+I633</f>
        <v>5719.6509999999998</v>
      </c>
      <c r="J631" s="10">
        <f>J632+J633</f>
        <v>5632.94031</v>
      </c>
      <c r="K631" s="8"/>
      <c r="L631" s="8"/>
      <c r="M631" s="11">
        <f>M632+M633</f>
        <v>5632.94031</v>
      </c>
      <c r="N631" s="27">
        <f t="shared" si="383"/>
        <v>98.483986348118094</v>
      </c>
      <c r="O631" s="19"/>
      <c r="P631" s="19"/>
      <c r="Q631" s="19">
        <f t="shared" si="417"/>
        <v>98.483986348118094</v>
      </c>
    </row>
    <row r="632" spans="1:17" s="30" customFormat="1" ht="12">
      <c r="A632" s="269"/>
      <c r="B632" s="269"/>
      <c r="C632" s="269"/>
      <c r="D632" s="103"/>
      <c r="E632" s="26" t="s">
        <v>496</v>
      </c>
      <c r="F632" s="10">
        <v>5452.6509999999998</v>
      </c>
      <c r="G632" s="8"/>
      <c r="H632" s="8"/>
      <c r="I632" s="11">
        <v>5452.6509999999998</v>
      </c>
      <c r="J632" s="10">
        <v>5366.8383100000001</v>
      </c>
      <c r="K632" s="8"/>
      <c r="L632" s="8"/>
      <c r="M632" s="11">
        <v>5366.8383100000001</v>
      </c>
      <c r="N632" s="27">
        <f t="shared" si="383"/>
        <v>98.426220750236908</v>
      </c>
      <c r="O632" s="19"/>
      <c r="P632" s="19"/>
      <c r="Q632" s="19">
        <f t="shared" si="417"/>
        <v>98.426220750236908</v>
      </c>
    </row>
    <row r="633" spans="1:17" s="30" customFormat="1" ht="12">
      <c r="A633" s="269"/>
      <c r="B633" s="269"/>
      <c r="C633" s="269"/>
      <c r="D633" s="103"/>
      <c r="E633" s="26" t="s">
        <v>497</v>
      </c>
      <c r="F633" s="10">
        <v>267</v>
      </c>
      <c r="G633" s="8"/>
      <c r="H633" s="8"/>
      <c r="I633" s="11">
        <v>267</v>
      </c>
      <c r="J633" s="10">
        <v>266.10199999999998</v>
      </c>
      <c r="K633" s="8"/>
      <c r="L633" s="8"/>
      <c r="M633" s="11">
        <v>266.10199999999998</v>
      </c>
      <c r="N633" s="27">
        <f t="shared" si="383"/>
        <v>99.663670411985009</v>
      </c>
      <c r="O633" s="19"/>
      <c r="P633" s="19"/>
      <c r="Q633" s="19">
        <f t="shared" si="417"/>
        <v>99.663670411985009</v>
      </c>
    </row>
    <row r="634" spans="1:17" s="30" customFormat="1" ht="34.5" customHeight="1">
      <c r="A634" s="265" t="s">
        <v>17</v>
      </c>
      <c r="B634" s="265" t="s">
        <v>498</v>
      </c>
      <c r="C634" s="265" t="s">
        <v>499</v>
      </c>
      <c r="D634" s="103" t="s">
        <v>15</v>
      </c>
      <c r="E634" s="26"/>
      <c r="F634" s="10">
        <f>F635</f>
        <v>750</v>
      </c>
      <c r="G634" s="8"/>
      <c r="H634" s="8"/>
      <c r="I634" s="11">
        <f>I635</f>
        <v>750</v>
      </c>
      <c r="J634" s="10">
        <f>J635</f>
        <v>748.78200000000004</v>
      </c>
      <c r="K634" s="8"/>
      <c r="L634" s="8"/>
      <c r="M634" s="11">
        <f>M635</f>
        <v>748.78200000000004</v>
      </c>
      <c r="N634" s="27">
        <f t="shared" si="383"/>
        <v>99.837600000000009</v>
      </c>
      <c r="O634" s="19"/>
      <c r="P634" s="19"/>
      <c r="Q634" s="19">
        <f t="shared" si="417"/>
        <v>99.837600000000009</v>
      </c>
    </row>
    <row r="635" spans="1:17" s="30" customFormat="1" ht="73.5" customHeight="1">
      <c r="A635" s="265"/>
      <c r="B635" s="265"/>
      <c r="C635" s="265"/>
      <c r="D635" s="103" t="s">
        <v>490</v>
      </c>
      <c r="E635" s="26"/>
      <c r="F635" s="10">
        <f>F636+F637</f>
        <v>750</v>
      </c>
      <c r="G635" s="8"/>
      <c r="H635" s="8"/>
      <c r="I635" s="11">
        <f>I636+I637</f>
        <v>750</v>
      </c>
      <c r="J635" s="10">
        <f>J636+J637</f>
        <v>748.78200000000004</v>
      </c>
      <c r="K635" s="8"/>
      <c r="L635" s="8"/>
      <c r="M635" s="11">
        <f>M636+M637</f>
        <v>748.78200000000004</v>
      </c>
      <c r="N635" s="27">
        <f t="shared" si="383"/>
        <v>99.837600000000009</v>
      </c>
      <c r="O635" s="19"/>
      <c r="P635" s="19"/>
      <c r="Q635" s="19">
        <f t="shared" si="417"/>
        <v>99.837600000000009</v>
      </c>
    </row>
    <row r="636" spans="1:17" s="30" customFormat="1" ht="20.25" customHeight="1">
      <c r="A636" s="265"/>
      <c r="B636" s="265"/>
      <c r="C636" s="265"/>
      <c r="D636" s="103"/>
      <c r="E636" s="26" t="s">
        <v>491</v>
      </c>
      <c r="F636" s="10">
        <v>162</v>
      </c>
      <c r="G636" s="8"/>
      <c r="H636" s="8"/>
      <c r="I636" s="11">
        <v>162</v>
      </c>
      <c r="J636" s="10">
        <v>162</v>
      </c>
      <c r="K636" s="8"/>
      <c r="L636" s="8"/>
      <c r="M636" s="11">
        <v>162</v>
      </c>
      <c r="N636" s="27">
        <f t="shared" si="383"/>
        <v>100</v>
      </c>
      <c r="O636" s="19"/>
      <c r="P636" s="19"/>
      <c r="Q636" s="19">
        <f t="shared" si="417"/>
        <v>100</v>
      </c>
    </row>
    <row r="637" spans="1:17" s="30" customFormat="1" ht="22.5" customHeight="1">
      <c r="A637" s="265"/>
      <c r="B637" s="265"/>
      <c r="C637" s="265"/>
      <c r="D637" s="128" t="s">
        <v>500</v>
      </c>
      <c r="E637" s="26" t="s">
        <v>492</v>
      </c>
      <c r="F637" s="10">
        <v>588</v>
      </c>
      <c r="G637" s="8"/>
      <c r="H637" s="8"/>
      <c r="I637" s="11">
        <v>588</v>
      </c>
      <c r="J637" s="10">
        <v>586.78200000000004</v>
      </c>
      <c r="K637" s="8"/>
      <c r="L637" s="8"/>
      <c r="M637" s="11">
        <v>586.78200000000004</v>
      </c>
      <c r="N637" s="27">
        <f t="shared" si="383"/>
        <v>99.792857142857144</v>
      </c>
      <c r="O637" s="19"/>
      <c r="P637" s="19"/>
      <c r="Q637" s="19">
        <f t="shared" si="417"/>
        <v>99.792857142857144</v>
      </c>
    </row>
    <row r="638" spans="1:17" s="30" customFormat="1" ht="34.5" customHeight="1">
      <c r="A638" s="265" t="s">
        <v>18</v>
      </c>
      <c r="B638" s="265" t="s">
        <v>501</v>
      </c>
      <c r="C638" s="265" t="s">
        <v>502</v>
      </c>
      <c r="D638" s="103" t="s">
        <v>15</v>
      </c>
      <c r="E638" s="26"/>
      <c r="F638" s="10">
        <f>F639</f>
        <v>750</v>
      </c>
      <c r="G638" s="8"/>
      <c r="H638" s="8"/>
      <c r="I638" s="11">
        <f>I639</f>
        <v>750</v>
      </c>
      <c r="J638" s="10">
        <f>J639</f>
        <v>748.78200000000004</v>
      </c>
      <c r="K638" s="8"/>
      <c r="L638" s="8"/>
      <c r="M638" s="11">
        <f>M639</f>
        <v>748.8</v>
      </c>
      <c r="N638" s="27">
        <f t="shared" si="383"/>
        <v>99.837600000000009</v>
      </c>
      <c r="O638" s="19"/>
      <c r="P638" s="19"/>
      <c r="Q638" s="19">
        <f t="shared" si="417"/>
        <v>99.839999999999989</v>
      </c>
    </row>
    <row r="639" spans="1:17" s="30" customFormat="1" ht="73.5" customHeight="1">
      <c r="A639" s="265"/>
      <c r="B639" s="265"/>
      <c r="C639" s="265"/>
      <c r="D639" s="103" t="s">
        <v>490</v>
      </c>
      <c r="E639" s="26"/>
      <c r="F639" s="10">
        <f>F640+F641</f>
        <v>750</v>
      </c>
      <c r="G639" s="8"/>
      <c r="H639" s="8"/>
      <c r="I639" s="11">
        <f>I640+I641</f>
        <v>750</v>
      </c>
      <c r="J639" s="10">
        <f>J640+J641</f>
        <v>748.78200000000004</v>
      </c>
      <c r="K639" s="8"/>
      <c r="L639" s="8"/>
      <c r="M639" s="11">
        <f>M640+M641</f>
        <v>748.8</v>
      </c>
      <c r="N639" s="27">
        <f t="shared" si="383"/>
        <v>99.837600000000009</v>
      </c>
      <c r="O639" s="19"/>
      <c r="P639" s="19"/>
      <c r="Q639" s="19">
        <f t="shared" si="417"/>
        <v>99.839999999999989</v>
      </c>
    </row>
    <row r="640" spans="1:17" s="30" customFormat="1" ht="21" customHeight="1">
      <c r="A640" s="265"/>
      <c r="B640" s="265"/>
      <c r="C640" s="265"/>
      <c r="D640" s="103"/>
      <c r="E640" s="26" t="s">
        <v>491</v>
      </c>
      <c r="F640" s="10">
        <v>162</v>
      </c>
      <c r="G640" s="8"/>
      <c r="H640" s="8"/>
      <c r="I640" s="11">
        <v>162</v>
      </c>
      <c r="J640" s="10">
        <v>162</v>
      </c>
      <c r="K640" s="8"/>
      <c r="L640" s="8"/>
      <c r="M640" s="11">
        <v>162</v>
      </c>
      <c r="N640" s="27">
        <f t="shared" si="383"/>
        <v>100</v>
      </c>
      <c r="O640" s="19"/>
      <c r="P640" s="19"/>
      <c r="Q640" s="19">
        <f t="shared" si="417"/>
        <v>100</v>
      </c>
    </row>
    <row r="641" spans="1:17" s="30" customFormat="1" ht="22.5" customHeight="1">
      <c r="A641" s="265"/>
      <c r="B641" s="265"/>
      <c r="C641" s="265"/>
      <c r="D641" s="128"/>
      <c r="E641" s="26" t="s">
        <v>492</v>
      </c>
      <c r="F641" s="10">
        <v>588</v>
      </c>
      <c r="G641" s="8"/>
      <c r="H641" s="8"/>
      <c r="I641" s="11">
        <v>588</v>
      </c>
      <c r="J641" s="10">
        <v>586.78200000000004</v>
      </c>
      <c r="K641" s="8"/>
      <c r="L641" s="8"/>
      <c r="M641" s="11">
        <v>586.79999999999995</v>
      </c>
      <c r="N641" s="27">
        <f t="shared" ref="N641:N728" si="418">J641/F641*100</f>
        <v>99.792857142857144</v>
      </c>
      <c r="O641" s="19"/>
      <c r="P641" s="19"/>
      <c r="Q641" s="19">
        <f t="shared" si="417"/>
        <v>99.795918367346943</v>
      </c>
    </row>
    <row r="642" spans="1:17" s="30" customFormat="1" ht="34.5" customHeight="1">
      <c r="A642" s="265" t="s">
        <v>503</v>
      </c>
      <c r="B642" s="265" t="s">
        <v>504</v>
      </c>
      <c r="C642" s="265" t="s">
        <v>502</v>
      </c>
      <c r="D642" s="103" t="s">
        <v>428</v>
      </c>
      <c r="E642" s="26"/>
      <c r="F642" s="10">
        <v>162</v>
      </c>
      <c r="G642" s="8"/>
      <c r="H642" s="8"/>
      <c r="I642" s="11">
        <v>162</v>
      </c>
      <c r="J642" s="10">
        <v>162</v>
      </c>
      <c r="K642" s="8"/>
      <c r="L642" s="8"/>
      <c r="M642" s="11">
        <v>162</v>
      </c>
      <c r="N642" s="27">
        <f t="shared" si="418"/>
        <v>100</v>
      </c>
      <c r="O642" s="19"/>
      <c r="P642" s="19"/>
      <c r="Q642" s="19">
        <f t="shared" si="417"/>
        <v>100</v>
      </c>
    </row>
    <row r="643" spans="1:17" s="30" customFormat="1" ht="73.5" customHeight="1">
      <c r="A643" s="265"/>
      <c r="B643" s="265"/>
      <c r="C643" s="265"/>
      <c r="D643" s="103" t="s">
        <v>505</v>
      </c>
      <c r="E643" s="26"/>
      <c r="F643" s="10">
        <v>162</v>
      </c>
      <c r="G643" s="8"/>
      <c r="H643" s="8"/>
      <c r="I643" s="11">
        <v>162</v>
      </c>
      <c r="J643" s="10">
        <v>162</v>
      </c>
      <c r="K643" s="8"/>
      <c r="L643" s="8"/>
      <c r="M643" s="11">
        <v>162</v>
      </c>
      <c r="N643" s="27">
        <f t="shared" si="418"/>
        <v>100</v>
      </c>
      <c r="O643" s="19"/>
      <c r="P643" s="19"/>
      <c r="Q643" s="19">
        <f t="shared" si="417"/>
        <v>100</v>
      </c>
    </row>
    <row r="644" spans="1:17" s="30" customFormat="1" ht="22.5" customHeight="1">
      <c r="A644" s="265"/>
      <c r="B644" s="265"/>
      <c r="C644" s="265"/>
      <c r="D644" s="128"/>
      <c r="E644" s="26" t="s">
        <v>491</v>
      </c>
      <c r="F644" s="10">
        <v>162</v>
      </c>
      <c r="G644" s="8"/>
      <c r="H644" s="8"/>
      <c r="I644" s="11">
        <v>162</v>
      </c>
      <c r="J644" s="10">
        <v>162</v>
      </c>
      <c r="K644" s="8"/>
      <c r="L644" s="8"/>
      <c r="M644" s="11">
        <v>162</v>
      </c>
      <c r="N644" s="27">
        <f t="shared" si="418"/>
        <v>100</v>
      </c>
      <c r="O644" s="19"/>
      <c r="P644" s="19"/>
      <c r="Q644" s="19">
        <f t="shared" si="417"/>
        <v>100</v>
      </c>
    </row>
    <row r="645" spans="1:17" s="30" customFormat="1" ht="34.5" customHeight="1">
      <c r="A645" s="265" t="s">
        <v>506</v>
      </c>
      <c r="B645" s="265" t="s">
        <v>1603</v>
      </c>
      <c r="C645" s="265" t="s">
        <v>502</v>
      </c>
      <c r="D645" s="103" t="s">
        <v>428</v>
      </c>
      <c r="E645" s="26"/>
      <c r="F645" s="10">
        <v>588</v>
      </c>
      <c r="G645" s="8"/>
      <c r="H645" s="8"/>
      <c r="I645" s="11">
        <v>588</v>
      </c>
      <c r="J645" s="10">
        <v>586.78200000000004</v>
      </c>
      <c r="K645" s="8"/>
      <c r="L645" s="8"/>
      <c r="M645" s="11">
        <f>M646</f>
        <v>586.79999999999995</v>
      </c>
      <c r="N645" s="27">
        <f t="shared" si="418"/>
        <v>99.792857142857144</v>
      </c>
      <c r="O645" s="19"/>
      <c r="P645" s="19"/>
      <c r="Q645" s="19">
        <f t="shared" si="417"/>
        <v>99.795918367346943</v>
      </c>
    </row>
    <row r="646" spans="1:17" s="30" customFormat="1" ht="73.5" customHeight="1">
      <c r="A646" s="265"/>
      <c r="B646" s="265"/>
      <c r="C646" s="265"/>
      <c r="D646" s="103" t="s">
        <v>505</v>
      </c>
      <c r="E646" s="26"/>
      <c r="F646" s="10">
        <v>588</v>
      </c>
      <c r="G646" s="8"/>
      <c r="H646" s="8"/>
      <c r="I646" s="11">
        <v>588</v>
      </c>
      <c r="J646" s="10">
        <v>586.78200000000004</v>
      </c>
      <c r="K646" s="8"/>
      <c r="L646" s="8"/>
      <c r="M646" s="11">
        <f>M647</f>
        <v>586.79999999999995</v>
      </c>
      <c r="N646" s="27">
        <f t="shared" si="418"/>
        <v>99.792857142857144</v>
      </c>
      <c r="O646" s="19"/>
      <c r="P646" s="19"/>
      <c r="Q646" s="19">
        <f t="shared" si="417"/>
        <v>99.795918367346943</v>
      </c>
    </row>
    <row r="647" spans="1:17" s="30" customFormat="1" ht="22.5" customHeight="1">
      <c r="A647" s="265"/>
      <c r="B647" s="265"/>
      <c r="C647" s="265"/>
      <c r="D647" s="128"/>
      <c r="E647" s="26" t="s">
        <v>492</v>
      </c>
      <c r="F647" s="10">
        <v>588</v>
      </c>
      <c r="G647" s="8"/>
      <c r="H647" s="8"/>
      <c r="I647" s="11">
        <v>588</v>
      </c>
      <c r="J647" s="10">
        <v>586.78200000000004</v>
      </c>
      <c r="K647" s="8"/>
      <c r="L647" s="8"/>
      <c r="M647" s="11">
        <v>586.79999999999995</v>
      </c>
      <c r="N647" s="27">
        <f t="shared" si="418"/>
        <v>99.792857142857144</v>
      </c>
      <c r="O647" s="19"/>
      <c r="P647" s="19"/>
      <c r="Q647" s="19">
        <f t="shared" si="417"/>
        <v>99.795918367346943</v>
      </c>
    </row>
    <row r="648" spans="1:17" s="30" customFormat="1" ht="34.5" customHeight="1">
      <c r="A648" s="265" t="s">
        <v>19</v>
      </c>
      <c r="B648" s="265" t="s">
        <v>507</v>
      </c>
      <c r="C648" s="265" t="s">
        <v>508</v>
      </c>
      <c r="D648" s="103" t="s">
        <v>15</v>
      </c>
      <c r="E648" s="26"/>
      <c r="F648" s="10">
        <f>F649</f>
        <v>2672.01</v>
      </c>
      <c r="G648" s="8"/>
      <c r="H648" s="8"/>
      <c r="I648" s="11">
        <f>I649</f>
        <v>2672.01</v>
      </c>
      <c r="J648" s="10">
        <f>J649</f>
        <v>2603.9037500000004</v>
      </c>
      <c r="K648" s="8"/>
      <c r="L648" s="8"/>
      <c r="M648" s="11">
        <f>M649</f>
        <v>2603.9037500000004</v>
      </c>
      <c r="N648" s="27">
        <f t="shared" si="418"/>
        <v>97.451122937414155</v>
      </c>
      <c r="O648" s="19"/>
      <c r="P648" s="19"/>
      <c r="Q648" s="19">
        <f t="shared" si="417"/>
        <v>97.451122937414155</v>
      </c>
    </row>
    <row r="649" spans="1:17" s="30" customFormat="1" ht="73.5" customHeight="1">
      <c r="A649" s="265"/>
      <c r="B649" s="265"/>
      <c r="C649" s="265"/>
      <c r="D649" s="103" t="s">
        <v>490</v>
      </c>
      <c r="E649" s="26"/>
      <c r="F649" s="10">
        <f>F650+F651</f>
        <v>2672.01</v>
      </c>
      <c r="G649" s="8"/>
      <c r="H649" s="8"/>
      <c r="I649" s="11">
        <f>I650+I651</f>
        <v>2672.01</v>
      </c>
      <c r="J649" s="10">
        <f>J650+J651</f>
        <v>2603.9037500000004</v>
      </c>
      <c r="K649" s="8"/>
      <c r="L649" s="8"/>
      <c r="M649" s="11">
        <f>M650+M651</f>
        <v>2603.9037500000004</v>
      </c>
      <c r="N649" s="27">
        <f t="shared" si="418"/>
        <v>97.451122937414155</v>
      </c>
      <c r="O649" s="19"/>
      <c r="P649" s="19"/>
      <c r="Q649" s="19">
        <f t="shared" si="417"/>
        <v>97.451122937414155</v>
      </c>
    </row>
    <row r="650" spans="1:17" s="30" customFormat="1" ht="21" customHeight="1">
      <c r="A650" s="265"/>
      <c r="B650" s="265"/>
      <c r="C650" s="265"/>
      <c r="D650" s="103"/>
      <c r="E650" s="26" t="s">
        <v>493</v>
      </c>
      <c r="F650" s="10">
        <v>2555.0100000000002</v>
      </c>
      <c r="G650" s="8"/>
      <c r="H650" s="8"/>
      <c r="I650" s="11">
        <v>2555.0100000000002</v>
      </c>
      <c r="J650" s="10">
        <v>2490.2828800000002</v>
      </c>
      <c r="K650" s="8"/>
      <c r="L650" s="8"/>
      <c r="M650" s="11">
        <v>2490.2828800000002</v>
      </c>
      <c r="N650" s="27">
        <f t="shared" si="418"/>
        <v>97.466658838908643</v>
      </c>
      <c r="O650" s="19"/>
      <c r="P650" s="19"/>
      <c r="Q650" s="19">
        <f t="shared" si="417"/>
        <v>97.466658838908643</v>
      </c>
    </row>
    <row r="651" spans="1:17" s="30" customFormat="1" ht="20.25" customHeight="1">
      <c r="A651" s="265"/>
      <c r="B651" s="265"/>
      <c r="C651" s="265"/>
      <c r="D651" s="103"/>
      <c r="E651" s="26" t="s">
        <v>494</v>
      </c>
      <c r="F651" s="10">
        <v>117</v>
      </c>
      <c r="G651" s="8"/>
      <c r="H651" s="8"/>
      <c r="I651" s="11">
        <v>117</v>
      </c>
      <c r="J651" s="10">
        <v>113.62087</v>
      </c>
      <c r="K651" s="8"/>
      <c r="L651" s="8"/>
      <c r="M651" s="11">
        <v>113.62087</v>
      </c>
      <c r="N651" s="27">
        <f t="shared" si="418"/>
        <v>97.111854700854693</v>
      </c>
      <c r="O651" s="19"/>
      <c r="P651" s="19"/>
      <c r="Q651" s="19">
        <f t="shared" si="417"/>
        <v>97.111854700854693</v>
      </c>
    </row>
    <row r="652" spans="1:17" s="30" customFormat="1" ht="34.5" customHeight="1">
      <c r="A652" s="265" t="s">
        <v>20</v>
      </c>
      <c r="B652" s="265" t="s">
        <v>509</v>
      </c>
      <c r="C652" s="265" t="s">
        <v>514</v>
      </c>
      <c r="D652" s="103" t="s">
        <v>15</v>
      </c>
      <c r="E652" s="26"/>
      <c r="F652" s="10">
        <f>F653</f>
        <v>2672.01</v>
      </c>
      <c r="G652" s="8"/>
      <c r="H652" s="8"/>
      <c r="I652" s="11">
        <f>I653</f>
        <v>2672.01</v>
      </c>
      <c r="J652" s="10">
        <f>J653</f>
        <v>2603.9037500000004</v>
      </c>
      <c r="K652" s="8"/>
      <c r="L652" s="8"/>
      <c r="M652" s="11">
        <f>M653</f>
        <v>2603.9037500000004</v>
      </c>
      <c r="N652" s="27">
        <f t="shared" si="418"/>
        <v>97.451122937414155</v>
      </c>
      <c r="O652" s="19"/>
      <c r="P652" s="19"/>
      <c r="Q652" s="19">
        <f t="shared" si="417"/>
        <v>97.451122937414155</v>
      </c>
    </row>
    <row r="653" spans="1:17" s="30" customFormat="1" ht="73.5" customHeight="1">
      <c r="A653" s="265"/>
      <c r="B653" s="265"/>
      <c r="C653" s="265"/>
      <c r="D653" s="103" t="s">
        <v>490</v>
      </c>
      <c r="E653" s="26"/>
      <c r="F653" s="10">
        <f>F654+F655</f>
        <v>2672.01</v>
      </c>
      <c r="G653" s="8"/>
      <c r="H653" s="8"/>
      <c r="I653" s="11">
        <f>I654+I655</f>
        <v>2672.01</v>
      </c>
      <c r="J653" s="10">
        <f>J654+J655</f>
        <v>2603.9037500000004</v>
      </c>
      <c r="K653" s="8"/>
      <c r="L653" s="8"/>
      <c r="M653" s="11">
        <f>M654+M655</f>
        <v>2603.9037500000004</v>
      </c>
      <c r="N653" s="27">
        <f t="shared" si="418"/>
        <v>97.451122937414155</v>
      </c>
      <c r="O653" s="19"/>
      <c r="P653" s="19"/>
      <c r="Q653" s="19">
        <f t="shared" si="417"/>
        <v>97.451122937414155</v>
      </c>
    </row>
    <row r="654" spans="1:17" s="30" customFormat="1" ht="20.25" customHeight="1">
      <c r="A654" s="265"/>
      <c r="B654" s="265"/>
      <c r="C654" s="265"/>
      <c r="D654" s="103"/>
      <c r="E654" s="26" t="s">
        <v>493</v>
      </c>
      <c r="F654" s="10">
        <v>2555.0100000000002</v>
      </c>
      <c r="G654" s="8"/>
      <c r="H654" s="8"/>
      <c r="I654" s="11">
        <v>2555.0100000000002</v>
      </c>
      <c r="J654" s="10">
        <v>2490.2828800000002</v>
      </c>
      <c r="K654" s="8"/>
      <c r="L654" s="8"/>
      <c r="M654" s="11">
        <v>2490.2828800000002</v>
      </c>
      <c r="N654" s="27">
        <f t="shared" si="418"/>
        <v>97.466658838908643</v>
      </c>
      <c r="O654" s="19"/>
      <c r="P654" s="19"/>
      <c r="Q654" s="19">
        <f t="shared" si="417"/>
        <v>97.466658838908643</v>
      </c>
    </row>
    <row r="655" spans="1:17" s="30" customFormat="1" ht="20.25" customHeight="1">
      <c r="A655" s="265"/>
      <c r="B655" s="265"/>
      <c r="C655" s="265"/>
      <c r="D655" s="103"/>
      <c r="E655" s="26" t="s">
        <v>494</v>
      </c>
      <c r="F655" s="10">
        <v>117</v>
      </c>
      <c r="G655" s="8"/>
      <c r="H655" s="8"/>
      <c r="I655" s="11">
        <v>117</v>
      </c>
      <c r="J655" s="10">
        <v>113.62087</v>
      </c>
      <c r="K655" s="8"/>
      <c r="L655" s="8"/>
      <c r="M655" s="11">
        <v>113.62087</v>
      </c>
      <c r="N655" s="27">
        <f t="shared" si="418"/>
        <v>97.111854700854693</v>
      </c>
      <c r="O655" s="19"/>
      <c r="P655" s="19"/>
      <c r="Q655" s="19">
        <f t="shared" si="417"/>
        <v>97.111854700854693</v>
      </c>
    </row>
    <row r="656" spans="1:17" s="30" customFormat="1" ht="34.5" customHeight="1">
      <c r="A656" s="265" t="s">
        <v>417</v>
      </c>
      <c r="B656" s="265" t="s">
        <v>510</v>
      </c>
      <c r="C656" s="265" t="s">
        <v>514</v>
      </c>
      <c r="D656" s="103" t="s">
        <v>428</v>
      </c>
      <c r="E656" s="26"/>
      <c r="F656" s="10">
        <v>2555.0100000000002</v>
      </c>
      <c r="G656" s="8"/>
      <c r="H656" s="8"/>
      <c r="I656" s="11">
        <v>2555.0100000000002</v>
      </c>
      <c r="J656" s="10">
        <v>2490.2828800000002</v>
      </c>
      <c r="K656" s="8"/>
      <c r="L656" s="8"/>
      <c r="M656" s="11">
        <v>2490.2828800000002</v>
      </c>
      <c r="N656" s="27">
        <f t="shared" si="418"/>
        <v>97.466658838908643</v>
      </c>
      <c r="O656" s="19"/>
      <c r="P656" s="19"/>
      <c r="Q656" s="19">
        <f t="shared" si="417"/>
        <v>97.466658838908643</v>
      </c>
    </row>
    <row r="657" spans="1:17" s="30" customFormat="1" ht="73.5" customHeight="1">
      <c r="A657" s="265"/>
      <c r="B657" s="265"/>
      <c r="C657" s="265"/>
      <c r="D657" s="103" t="s">
        <v>505</v>
      </c>
      <c r="E657" s="26"/>
      <c r="F657" s="10">
        <v>2555.0100000000002</v>
      </c>
      <c r="G657" s="8"/>
      <c r="H657" s="8"/>
      <c r="I657" s="11">
        <v>2555.0100000000002</v>
      </c>
      <c r="J657" s="10">
        <v>2490.2828800000002</v>
      </c>
      <c r="K657" s="8"/>
      <c r="L657" s="8"/>
      <c r="M657" s="11">
        <v>2490.2828800000002</v>
      </c>
      <c r="N657" s="27">
        <f t="shared" si="418"/>
        <v>97.466658838908643</v>
      </c>
      <c r="O657" s="19"/>
      <c r="P657" s="19"/>
      <c r="Q657" s="19">
        <f t="shared" si="417"/>
        <v>97.466658838908643</v>
      </c>
    </row>
    <row r="658" spans="1:17" s="30" customFormat="1" ht="36.75" customHeight="1">
      <c r="A658" s="265"/>
      <c r="B658" s="265"/>
      <c r="C658" s="265"/>
      <c r="D658" s="128"/>
      <c r="E658" s="26" t="s">
        <v>493</v>
      </c>
      <c r="F658" s="10">
        <v>2555.0100000000002</v>
      </c>
      <c r="G658" s="8"/>
      <c r="H658" s="8"/>
      <c r="I658" s="11">
        <v>2555.0100000000002</v>
      </c>
      <c r="J658" s="10">
        <v>2490.2828800000002</v>
      </c>
      <c r="K658" s="8"/>
      <c r="L658" s="8"/>
      <c r="M658" s="11">
        <v>2490.2828800000002</v>
      </c>
      <c r="N658" s="27">
        <f t="shared" si="418"/>
        <v>97.466658838908643</v>
      </c>
      <c r="O658" s="19"/>
      <c r="P658" s="19"/>
      <c r="Q658" s="19">
        <f t="shared" si="417"/>
        <v>97.466658838908643</v>
      </c>
    </row>
    <row r="659" spans="1:17" s="30" customFormat="1" ht="34.5" customHeight="1">
      <c r="A659" s="265" t="s">
        <v>418</v>
      </c>
      <c r="B659" s="265" t="s">
        <v>511</v>
      </c>
      <c r="C659" s="265" t="s">
        <v>514</v>
      </c>
      <c r="D659" s="104" t="s">
        <v>428</v>
      </c>
      <c r="E659" s="26"/>
      <c r="F659" s="10">
        <v>117</v>
      </c>
      <c r="G659" s="8"/>
      <c r="H659" s="8"/>
      <c r="I659" s="11">
        <v>117</v>
      </c>
      <c r="J659" s="10">
        <v>113.62087</v>
      </c>
      <c r="K659" s="8"/>
      <c r="L659" s="8"/>
      <c r="M659" s="11">
        <v>113.62087</v>
      </c>
      <c r="N659" s="27">
        <f t="shared" si="418"/>
        <v>97.111854700854693</v>
      </c>
      <c r="O659" s="19"/>
      <c r="P659" s="19"/>
      <c r="Q659" s="19">
        <f t="shared" si="417"/>
        <v>97.111854700854693</v>
      </c>
    </row>
    <row r="660" spans="1:17" s="30" customFormat="1" ht="73.5" customHeight="1">
      <c r="A660" s="265"/>
      <c r="B660" s="265"/>
      <c r="C660" s="265"/>
      <c r="D660" s="103" t="s">
        <v>505</v>
      </c>
      <c r="E660" s="26"/>
      <c r="F660" s="10">
        <v>117</v>
      </c>
      <c r="G660" s="8"/>
      <c r="H660" s="8"/>
      <c r="I660" s="11">
        <v>117</v>
      </c>
      <c r="J660" s="10">
        <v>113.62087</v>
      </c>
      <c r="K660" s="8"/>
      <c r="L660" s="8"/>
      <c r="M660" s="11">
        <v>113.62087</v>
      </c>
      <c r="N660" s="27">
        <f t="shared" si="418"/>
        <v>97.111854700854693</v>
      </c>
      <c r="O660" s="19"/>
      <c r="P660" s="19"/>
      <c r="Q660" s="19">
        <f t="shared" si="417"/>
        <v>97.111854700854693</v>
      </c>
    </row>
    <row r="661" spans="1:17" s="30" customFormat="1" ht="22.5" customHeight="1">
      <c r="A661" s="265"/>
      <c r="B661" s="265"/>
      <c r="C661" s="265"/>
      <c r="D661" s="128"/>
      <c r="E661" s="26" t="s">
        <v>494</v>
      </c>
      <c r="F661" s="10">
        <v>117</v>
      </c>
      <c r="G661" s="8"/>
      <c r="H661" s="8"/>
      <c r="I661" s="11">
        <v>117</v>
      </c>
      <c r="J661" s="10">
        <v>113.62087</v>
      </c>
      <c r="K661" s="8"/>
      <c r="L661" s="8"/>
      <c r="M661" s="11">
        <v>113.62087</v>
      </c>
      <c r="N661" s="27">
        <f t="shared" si="418"/>
        <v>97.111854700854693</v>
      </c>
      <c r="O661" s="19"/>
      <c r="P661" s="19"/>
      <c r="Q661" s="19">
        <f t="shared" si="417"/>
        <v>97.111854700854693</v>
      </c>
    </row>
    <row r="662" spans="1:17" s="30" customFormat="1" ht="34.5" customHeight="1">
      <c r="A662" s="265" t="s">
        <v>342</v>
      </c>
      <c r="B662" s="265" t="s">
        <v>512</v>
      </c>
      <c r="C662" s="265" t="s">
        <v>508</v>
      </c>
      <c r="D662" s="104" t="s">
        <v>15</v>
      </c>
      <c r="E662" s="26"/>
      <c r="F662" s="10">
        <f>F663</f>
        <v>5719.6509999999998</v>
      </c>
      <c r="G662" s="8"/>
      <c r="H662" s="8"/>
      <c r="I662" s="11">
        <f>I663</f>
        <v>5719.6509999999998</v>
      </c>
      <c r="J662" s="10">
        <f>J663</f>
        <v>5632.94031</v>
      </c>
      <c r="K662" s="8"/>
      <c r="L662" s="8"/>
      <c r="M662" s="11">
        <f>M663</f>
        <v>5632.94031</v>
      </c>
      <c r="N662" s="27">
        <f t="shared" si="418"/>
        <v>98.483986348118094</v>
      </c>
      <c r="O662" s="19"/>
      <c r="P662" s="19"/>
      <c r="Q662" s="19">
        <f t="shared" si="417"/>
        <v>98.483986348118094</v>
      </c>
    </row>
    <row r="663" spans="1:17" s="30" customFormat="1" ht="73.5" customHeight="1">
      <c r="A663" s="265"/>
      <c r="B663" s="265"/>
      <c r="C663" s="265"/>
      <c r="D663" s="103" t="s">
        <v>495</v>
      </c>
      <c r="E663" s="26"/>
      <c r="F663" s="10">
        <f>F664+F665</f>
        <v>5719.6509999999998</v>
      </c>
      <c r="G663" s="8"/>
      <c r="H663" s="8"/>
      <c r="I663" s="11">
        <f>I664+I665</f>
        <v>5719.6509999999998</v>
      </c>
      <c r="J663" s="10">
        <f>J664+J665</f>
        <v>5632.94031</v>
      </c>
      <c r="K663" s="8"/>
      <c r="L663" s="8"/>
      <c r="M663" s="11">
        <f>M664+M665</f>
        <v>5632.94031</v>
      </c>
      <c r="N663" s="27">
        <f t="shared" si="418"/>
        <v>98.483986348118094</v>
      </c>
      <c r="O663" s="19"/>
      <c r="P663" s="19"/>
      <c r="Q663" s="19">
        <f t="shared" si="417"/>
        <v>98.483986348118094</v>
      </c>
    </row>
    <row r="664" spans="1:17" s="30" customFormat="1" ht="21" customHeight="1">
      <c r="A664" s="265"/>
      <c r="B664" s="265"/>
      <c r="C664" s="265"/>
      <c r="D664" s="103"/>
      <c r="E664" s="26" t="s">
        <v>496</v>
      </c>
      <c r="F664" s="10">
        <v>5452.6509999999998</v>
      </c>
      <c r="G664" s="8"/>
      <c r="H664" s="8"/>
      <c r="I664" s="11">
        <v>5452.6509999999998</v>
      </c>
      <c r="J664" s="10">
        <v>5366.8383100000001</v>
      </c>
      <c r="K664" s="8"/>
      <c r="L664" s="8"/>
      <c r="M664" s="11">
        <v>5366.8383100000001</v>
      </c>
      <c r="N664" s="27">
        <f t="shared" si="418"/>
        <v>98.426220750236908</v>
      </c>
      <c r="O664" s="19"/>
      <c r="P664" s="19"/>
      <c r="Q664" s="19">
        <f t="shared" si="417"/>
        <v>98.426220750236908</v>
      </c>
    </row>
    <row r="665" spans="1:17" s="30" customFormat="1" ht="21" customHeight="1">
      <c r="A665" s="265"/>
      <c r="B665" s="265"/>
      <c r="C665" s="265"/>
      <c r="D665" s="103"/>
      <c r="E665" s="26" t="s">
        <v>497</v>
      </c>
      <c r="F665" s="10">
        <v>267</v>
      </c>
      <c r="G665" s="8"/>
      <c r="H665" s="8"/>
      <c r="I665" s="11">
        <v>267</v>
      </c>
      <c r="J665" s="10">
        <v>266.10199999999998</v>
      </c>
      <c r="K665" s="8"/>
      <c r="L665" s="8"/>
      <c r="M665" s="11">
        <v>266.10199999999998</v>
      </c>
      <c r="N665" s="27">
        <f t="shared" si="418"/>
        <v>99.663670411985009</v>
      </c>
      <c r="O665" s="19"/>
      <c r="P665" s="19"/>
      <c r="Q665" s="19">
        <f t="shared" si="417"/>
        <v>99.663670411985009</v>
      </c>
    </row>
    <row r="666" spans="1:17" s="30" customFormat="1" ht="34.5" customHeight="1">
      <c r="A666" s="265" t="s">
        <v>379</v>
      </c>
      <c r="B666" s="265" t="s">
        <v>513</v>
      </c>
      <c r="C666" s="265" t="s">
        <v>514</v>
      </c>
      <c r="D666" s="104" t="s">
        <v>15</v>
      </c>
      <c r="E666" s="26"/>
      <c r="F666" s="10">
        <f>F667</f>
        <v>5719.6509999999998</v>
      </c>
      <c r="G666" s="8"/>
      <c r="H666" s="8"/>
      <c r="I666" s="11">
        <f>I667</f>
        <v>5719.6509999999998</v>
      </c>
      <c r="J666" s="10">
        <f>J667</f>
        <v>5632.94031</v>
      </c>
      <c r="K666" s="8"/>
      <c r="L666" s="8"/>
      <c r="M666" s="11">
        <f>M667</f>
        <v>5632.94031</v>
      </c>
      <c r="N666" s="27">
        <f t="shared" si="418"/>
        <v>98.483986348118094</v>
      </c>
      <c r="O666" s="19"/>
      <c r="P666" s="19"/>
      <c r="Q666" s="19">
        <f t="shared" si="417"/>
        <v>98.483986348118094</v>
      </c>
    </row>
    <row r="667" spans="1:17" s="30" customFormat="1" ht="73.5" customHeight="1">
      <c r="A667" s="265"/>
      <c r="B667" s="265"/>
      <c r="C667" s="265"/>
      <c r="D667" s="103" t="s">
        <v>495</v>
      </c>
      <c r="E667" s="26"/>
      <c r="F667" s="10">
        <f>F668+F669</f>
        <v>5719.6509999999998</v>
      </c>
      <c r="G667" s="8"/>
      <c r="H667" s="8"/>
      <c r="I667" s="11">
        <f>I668+I669</f>
        <v>5719.6509999999998</v>
      </c>
      <c r="J667" s="10">
        <f>J668+J669</f>
        <v>5632.94031</v>
      </c>
      <c r="K667" s="8"/>
      <c r="L667" s="8"/>
      <c r="M667" s="11">
        <f>M668+M669</f>
        <v>5632.94031</v>
      </c>
      <c r="N667" s="27">
        <f t="shared" si="418"/>
        <v>98.483986348118094</v>
      </c>
      <c r="O667" s="19"/>
      <c r="P667" s="19"/>
      <c r="Q667" s="19">
        <f t="shared" si="417"/>
        <v>98.483986348118094</v>
      </c>
    </row>
    <row r="668" spans="1:17" s="30" customFormat="1" ht="20.25" customHeight="1">
      <c r="A668" s="265"/>
      <c r="B668" s="265"/>
      <c r="C668" s="265"/>
      <c r="D668" s="103"/>
      <c r="E668" s="26" t="s">
        <v>496</v>
      </c>
      <c r="F668" s="10">
        <v>5452.6509999999998</v>
      </c>
      <c r="G668" s="8"/>
      <c r="H668" s="8"/>
      <c r="I668" s="11">
        <v>5452.6509999999998</v>
      </c>
      <c r="J668" s="10">
        <v>5366.8383100000001</v>
      </c>
      <c r="K668" s="8"/>
      <c r="L668" s="8"/>
      <c r="M668" s="11">
        <v>5366.8383100000001</v>
      </c>
      <c r="N668" s="27">
        <f t="shared" si="418"/>
        <v>98.426220750236908</v>
      </c>
      <c r="O668" s="19"/>
      <c r="P668" s="19"/>
      <c r="Q668" s="19">
        <f t="shared" si="417"/>
        <v>98.426220750236908</v>
      </c>
    </row>
    <row r="669" spans="1:17" s="30" customFormat="1" ht="20.25" customHeight="1">
      <c r="A669" s="265"/>
      <c r="B669" s="265"/>
      <c r="C669" s="265"/>
      <c r="D669" s="103"/>
      <c r="E669" s="26" t="s">
        <v>497</v>
      </c>
      <c r="F669" s="10">
        <v>267</v>
      </c>
      <c r="G669" s="8"/>
      <c r="H669" s="8"/>
      <c r="I669" s="11">
        <v>267</v>
      </c>
      <c r="J669" s="10">
        <v>266.10199999999998</v>
      </c>
      <c r="K669" s="8"/>
      <c r="L669" s="8"/>
      <c r="M669" s="11">
        <v>266.10199999999998</v>
      </c>
      <c r="N669" s="27">
        <f t="shared" si="418"/>
        <v>99.663670411985009</v>
      </c>
      <c r="O669" s="19"/>
      <c r="P669" s="19"/>
      <c r="Q669" s="19">
        <f t="shared" si="417"/>
        <v>99.663670411985009</v>
      </c>
    </row>
    <row r="670" spans="1:17" s="30" customFormat="1" ht="34.5" customHeight="1">
      <c r="A670" s="265" t="s">
        <v>575</v>
      </c>
      <c r="B670" s="265" t="s">
        <v>1604</v>
      </c>
      <c r="C670" s="265" t="s">
        <v>514</v>
      </c>
      <c r="D670" s="103" t="s">
        <v>428</v>
      </c>
      <c r="E670" s="26"/>
      <c r="F670" s="10">
        <v>5452.6509999999998</v>
      </c>
      <c r="G670" s="8"/>
      <c r="H670" s="8"/>
      <c r="I670" s="11">
        <v>5452.6509999999998</v>
      </c>
      <c r="J670" s="10">
        <v>5366.8383100000001</v>
      </c>
      <c r="K670" s="8"/>
      <c r="L670" s="8"/>
      <c r="M670" s="11">
        <v>5366.8383100000001</v>
      </c>
      <c r="N670" s="27">
        <f t="shared" si="418"/>
        <v>98.426220750236908</v>
      </c>
      <c r="O670" s="19"/>
      <c r="P670" s="19"/>
      <c r="Q670" s="19">
        <f t="shared" si="417"/>
        <v>98.426220750236908</v>
      </c>
    </row>
    <row r="671" spans="1:17" s="30" customFormat="1" ht="73.5" customHeight="1">
      <c r="A671" s="265"/>
      <c r="B671" s="265"/>
      <c r="C671" s="265"/>
      <c r="D671" s="103" t="s">
        <v>1097</v>
      </c>
      <c r="E671" s="26"/>
      <c r="F671" s="10">
        <v>5452.6509999999998</v>
      </c>
      <c r="G671" s="8"/>
      <c r="H671" s="8"/>
      <c r="I671" s="11">
        <v>5452.6509999999998</v>
      </c>
      <c r="J671" s="10">
        <v>5366.8383100000001</v>
      </c>
      <c r="K671" s="8"/>
      <c r="L671" s="8"/>
      <c r="M671" s="11">
        <v>5366.8383100000001</v>
      </c>
      <c r="N671" s="27">
        <f t="shared" si="418"/>
        <v>98.426220750236908</v>
      </c>
      <c r="O671" s="19"/>
      <c r="P671" s="19"/>
      <c r="Q671" s="19">
        <f t="shared" si="417"/>
        <v>98.426220750236908</v>
      </c>
    </row>
    <row r="672" spans="1:17" s="30" customFormat="1" ht="36.75" customHeight="1">
      <c r="A672" s="265"/>
      <c r="B672" s="265"/>
      <c r="C672" s="265"/>
      <c r="D672" s="128"/>
      <c r="E672" s="26" t="s">
        <v>496</v>
      </c>
      <c r="F672" s="10">
        <v>5452.6509999999998</v>
      </c>
      <c r="G672" s="8"/>
      <c r="H672" s="8"/>
      <c r="I672" s="11">
        <v>5452.6509999999998</v>
      </c>
      <c r="J672" s="10">
        <v>5366.8383100000001</v>
      </c>
      <c r="K672" s="8"/>
      <c r="L672" s="8"/>
      <c r="M672" s="11">
        <v>5366.8383100000001</v>
      </c>
      <c r="N672" s="27">
        <f t="shared" si="418"/>
        <v>98.426220750236908</v>
      </c>
      <c r="O672" s="19"/>
      <c r="P672" s="19"/>
      <c r="Q672" s="19">
        <f t="shared" si="417"/>
        <v>98.426220750236908</v>
      </c>
    </row>
    <row r="673" spans="1:17" s="30" customFormat="1" ht="34.5" customHeight="1">
      <c r="A673" s="265" t="s">
        <v>1098</v>
      </c>
      <c r="B673" s="265" t="s">
        <v>1605</v>
      </c>
      <c r="C673" s="265" t="s">
        <v>514</v>
      </c>
      <c r="D673" s="103" t="s">
        <v>428</v>
      </c>
      <c r="E673" s="26"/>
      <c r="F673" s="10">
        <v>267</v>
      </c>
      <c r="G673" s="8"/>
      <c r="H673" s="8"/>
      <c r="I673" s="11">
        <v>267</v>
      </c>
      <c r="J673" s="10">
        <v>266.10199999999998</v>
      </c>
      <c r="K673" s="8"/>
      <c r="L673" s="8"/>
      <c r="M673" s="11">
        <v>266.10199999999998</v>
      </c>
      <c r="N673" s="27">
        <f t="shared" si="418"/>
        <v>99.663670411985009</v>
      </c>
      <c r="O673" s="19"/>
      <c r="P673" s="19"/>
      <c r="Q673" s="19">
        <f t="shared" si="417"/>
        <v>99.663670411985009</v>
      </c>
    </row>
    <row r="674" spans="1:17" s="30" customFormat="1" ht="73.5" customHeight="1">
      <c r="A674" s="265"/>
      <c r="B674" s="265"/>
      <c r="C674" s="265"/>
      <c r="D674" s="103" t="s">
        <v>1097</v>
      </c>
      <c r="E674" s="26"/>
      <c r="F674" s="10">
        <v>267</v>
      </c>
      <c r="G674" s="8"/>
      <c r="H674" s="8"/>
      <c r="I674" s="11">
        <v>267</v>
      </c>
      <c r="J674" s="10">
        <v>266.10199999999998</v>
      </c>
      <c r="K674" s="8"/>
      <c r="L674" s="8"/>
      <c r="M674" s="11">
        <v>266.10199999999998</v>
      </c>
      <c r="N674" s="27">
        <f t="shared" si="418"/>
        <v>99.663670411985009</v>
      </c>
      <c r="O674" s="19"/>
      <c r="P674" s="19"/>
      <c r="Q674" s="19">
        <f t="shared" si="417"/>
        <v>99.663670411985009</v>
      </c>
    </row>
    <row r="675" spans="1:17" s="30" customFormat="1" ht="36.75" customHeight="1">
      <c r="A675" s="265"/>
      <c r="B675" s="265"/>
      <c r="C675" s="265"/>
      <c r="D675" s="128"/>
      <c r="E675" s="26" t="s">
        <v>497</v>
      </c>
      <c r="F675" s="10">
        <v>267</v>
      </c>
      <c r="G675" s="8"/>
      <c r="H675" s="8"/>
      <c r="I675" s="11">
        <v>267</v>
      </c>
      <c r="J675" s="10">
        <v>266.10199999999998</v>
      </c>
      <c r="K675" s="8"/>
      <c r="L675" s="8"/>
      <c r="M675" s="11">
        <v>266.10199999999998</v>
      </c>
      <c r="N675" s="27">
        <f t="shared" si="418"/>
        <v>99.663670411985009</v>
      </c>
      <c r="O675" s="19"/>
      <c r="P675" s="19"/>
      <c r="Q675" s="19">
        <f t="shared" si="417"/>
        <v>99.663670411985009</v>
      </c>
    </row>
    <row r="676" spans="1:17" s="131" customFormat="1" ht="22.5" customHeight="1">
      <c r="A676" s="268" t="s">
        <v>24</v>
      </c>
      <c r="B676" s="268" t="s">
        <v>515</v>
      </c>
      <c r="C676" s="268" t="s">
        <v>516</v>
      </c>
      <c r="D676" s="126" t="s">
        <v>517</v>
      </c>
      <c r="E676" s="28"/>
      <c r="F676" s="16">
        <f>SUM(F677:F690)</f>
        <v>161350.41356000002</v>
      </c>
      <c r="G676" s="15">
        <f t="shared" ref="G676:I676" si="419">SUM(G677:G690)</f>
        <v>0</v>
      </c>
      <c r="H676" s="15">
        <f t="shared" si="419"/>
        <v>23495.83152</v>
      </c>
      <c r="I676" s="17">
        <f t="shared" si="419"/>
        <v>137854.58204000001</v>
      </c>
      <c r="J676" s="16">
        <f>SUM(J677:J690)</f>
        <v>161240.75978999995</v>
      </c>
      <c r="K676" s="15">
        <f t="shared" ref="K676" si="420">SUM(K677:K690)</f>
        <v>0</v>
      </c>
      <c r="L676" s="15">
        <f t="shared" ref="L676" si="421">SUM(L677:L690)</f>
        <v>23495.103950000001</v>
      </c>
      <c r="M676" s="17">
        <f t="shared" ref="M676" si="422">SUM(M677:M690)</f>
        <v>137745.69381999999</v>
      </c>
      <c r="N676" s="29">
        <f t="shared" si="418"/>
        <v>99.932039982060985</v>
      </c>
      <c r="O676" s="15"/>
      <c r="P676" s="15">
        <f>L676/H676*100</f>
        <v>99.996903408166759</v>
      </c>
      <c r="Q676" s="15">
        <f t="shared" si="417"/>
        <v>99.921012259158402</v>
      </c>
    </row>
    <row r="677" spans="1:17" s="30" customFormat="1" ht="12">
      <c r="A677" s="269"/>
      <c r="B677" s="269"/>
      <c r="C677" s="269"/>
      <c r="D677" s="261"/>
      <c r="E677" s="26" t="s">
        <v>1508</v>
      </c>
      <c r="F677" s="18">
        <f>I677</f>
        <v>83.5</v>
      </c>
      <c r="G677" s="19"/>
      <c r="H677" s="19"/>
      <c r="I677" s="6">
        <v>83.5</v>
      </c>
      <c r="J677" s="18">
        <v>0</v>
      </c>
      <c r="K677" s="19"/>
      <c r="L677" s="19"/>
      <c r="M677" s="6">
        <v>0</v>
      </c>
      <c r="N677" s="27">
        <f t="shared" ref="N677:N690" si="423">J677/F677*100</f>
        <v>0</v>
      </c>
      <c r="O677" s="19"/>
      <c r="P677" s="19"/>
      <c r="Q677" s="19">
        <f t="shared" ref="Q677:Q678" si="424">M677/I677*100</f>
        <v>0</v>
      </c>
    </row>
    <row r="678" spans="1:17" s="30" customFormat="1" ht="12">
      <c r="A678" s="269"/>
      <c r="B678" s="269"/>
      <c r="C678" s="269"/>
      <c r="D678" s="261"/>
      <c r="E678" s="26" t="s">
        <v>1509</v>
      </c>
      <c r="F678" s="18">
        <f>I678</f>
        <v>5406.3</v>
      </c>
      <c r="G678" s="19"/>
      <c r="H678" s="19"/>
      <c r="I678" s="6">
        <v>5406.3</v>
      </c>
      <c r="J678" s="18">
        <f>M678</f>
        <v>5406.3</v>
      </c>
      <c r="K678" s="19"/>
      <c r="L678" s="19"/>
      <c r="M678" s="6">
        <v>5406.3</v>
      </c>
      <c r="N678" s="27">
        <f t="shared" si="423"/>
        <v>100</v>
      </c>
      <c r="O678" s="19"/>
      <c r="P678" s="19"/>
      <c r="Q678" s="19">
        <f t="shared" si="424"/>
        <v>100</v>
      </c>
    </row>
    <row r="679" spans="1:17" s="30" customFormat="1" ht="12">
      <c r="A679" s="269"/>
      <c r="B679" s="269"/>
      <c r="C679" s="269"/>
      <c r="D679" s="261"/>
      <c r="E679" s="26" t="s">
        <v>518</v>
      </c>
      <c r="F679" s="18">
        <v>14619</v>
      </c>
      <c r="G679" s="19"/>
      <c r="H679" s="19">
        <v>14619</v>
      </c>
      <c r="I679" s="6"/>
      <c r="J679" s="18">
        <v>14619</v>
      </c>
      <c r="K679" s="19"/>
      <c r="L679" s="19">
        <v>14619</v>
      </c>
      <c r="M679" s="6"/>
      <c r="N679" s="27">
        <f t="shared" si="423"/>
        <v>100</v>
      </c>
      <c r="O679" s="19"/>
      <c r="P679" s="19">
        <f>L679/H679*100</f>
        <v>100</v>
      </c>
      <c r="Q679" s="19"/>
    </row>
    <row r="680" spans="1:17" s="30" customFormat="1" ht="12">
      <c r="A680" s="269"/>
      <c r="B680" s="269"/>
      <c r="C680" s="269"/>
      <c r="D680" s="261"/>
      <c r="E680" s="26" t="s">
        <v>519</v>
      </c>
      <c r="F680" s="18">
        <v>18300</v>
      </c>
      <c r="G680" s="19"/>
      <c r="H680" s="19"/>
      <c r="I680" s="6">
        <v>18300</v>
      </c>
      <c r="J680" s="18">
        <v>18300</v>
      </c>
      <c r="K680" s="19"/>
      <c r="L680" s="19"/>
      <c r="M680" s="6">
        <v>18300</v>
      </c>
      <c r="N680" s="27">
        <f t="shared" si="423"/>
        <v>100</v>
      </c>
      <c r="O680" s="19"/>
      <c r="P680" s="19"/>
      <c r="Q680" s="19">
        <f t="shared" ref="Q680" si="425">M680/I680*100</f>
        <v>100</v>
      </c>
    </row>
    <row r="681" spans="1:17" s="30" customFormat="1" ht="12">
      <c r="A681" s="269"/>
      <c r="B681" s="269"/>
      <c r="C681" s="269"/>
      <c r="D681" s="261"/>
      <c r="E681" s="26" t="s">
        <v>521</v>
      </c>
      <c r="F681" s="18">
        <v>92916.86202</v>
      </c>
      <c r="G681" s="19"/>
      <c r="H681" s="19"/>
      <c r="I681" s="6">
        <v>92916.86202</v>
      </c>
      <c r="J681" s="18">
        <v>92916.86202</v>
      </c>
      <c r="K681" s="19"/>
      <c r="L681" s="19"/>
      <c r="M681" s="6">
        <v>92916.9</v>
      </c>
      <c r="N681" s="27">
        <f t="shared" si="423"/>
        <v>100</v>
      </c>
      <c r="O681" s="19"/>
      <c r="P681" s="19"/>
      <c r="Q681" s="19">
        <f>M681/I681*100</f>
        <v>100.00004087525039</v>
      </c>
    </row>
    <row r="682" spans="1:17" s="30" customFormat="1" ht="12">
      <c r="A682" s="269"/>
      <c r="B682" s="269"/>
      <c r="C682" s="269"/>
      <c r="D682" s="261"/>
      <c r="E682" s="26" t="s">
        <v>520</v>
      </c>
      <c r="F682" s="18">
        <v>741</v>
      </c>
      <c r="G682" s="19"/>
      <c r="H682" s="19">
        <v>741</v>
      </c>
      <c r="I682" s="6"/>
      <c r="J682" s="18">
        <v>741</v>
      </c>
      <c r="K682" s="19"/>
      <c r="L682" s="19">
        <v>741</v>
      </c>
      <c r="M682" s="6"/>
      <c r="N682" s="27">
        <f t="shared" si="423"/>
        <v>100</v>
      </c>
      <c r="O682" s="19"/>
      <c r="P682" s="19">
        <f>L682/H682*100</f>
        <v>100</v>
      </c>
      <c r="Q682" s="19"/>
    </row>
    <row r="683" spans="1:17" s="30" customFormat="1" ht="12">
      <c r="A683" s="269"/>
      <c r="B683" s="269"/>
      <c r="C683" s="269"/>
      <c r="D683" s="261"/>
      <c r="E683" s="26" t="s">
        <v>523</v>
      </c>
      <c r="F683" s="18">
        <f>G683+H683+I683</f>
        <v>100</v>
      </c>
      <c r="G683" s="19"/>
      <c r="H683" s="19">
        <v>100</v>
      </c>
      <c r="I683" s="6"/>
      <c r="J683" s="18">
        <f>K683+L683+M683</f>
        <v>100</v>
      </c>
      <c r="K683" s="19"/>
      <c r="L683" s="19">
        <v>100</v>
      </c>
      <c r="M683" s="6"/>
      <c r="N683" s="27">
        <f t="shared" si="423"/>
        <v>100</v>
      </c>
      <c r="O683" s="19"/>
      <c r="P683" s="19">
        <f t="shared" ref="P683:P685" si="426">L683/H683*100</f>
        <v>100</v>
      </c>
      <c r="Q683" s="19"/>
    </row>
    <row r="684" spans="1:17" s="30" customFormat="1" ht="12">
      <c r="A684" s="269"/>
      <c r="B684" s="269"/>
      <c r="C684" s="269"/>
      <c r="D684" s="261"/>
      <c r="E684" s="26" t="s">
        <v>522</v>
      </c>
      <c r="F684" s="18">
        <v>2750</v>
      </c>
      <c r="G684" s="19"/>
      <c r="H684" s="19">
        <v>2750</v>
      </c>
      <c r="I684" s="6"/>
      <c r="J684" s="18">
        <v>2750</v>
      </c>
      <c r="K684" s="19"/>
      <c r="L684" s="19">
        <v>2750</v>
      </c>
      <c r="M684" s="6"/>
      <c r="N684" s="27">
        <f t="shared" si="423"/>
        <v>100</v>
      </c>
      <c r="O684" s="19"/>
      <c r="P684" s="19">
        <f t="shared" si="426"/>
        <v>100</v>
      </c>
      <c r="Q684" s="19"/>
    </row>
    <row r="685" spans="1:17" s="30" customFormat="1" ht="12">
      <c r="A685" s="269"/>
      <c r="B685" s="269"/>
      <c r="C685" s="269"/>
      <c r="D685" s="261"/>
      <c r="E685" s="26" t="s">
        <v>1515</v>
      </c>
      <c r="F685" s="18">
        <v>5000</v>
      </c>
      <c r="G685" s="19"/>
      <c r="H685" s="19">
        <v>5000</v>
      </c>
      <c r="I685" s="6"/>
      <c r="J685" s="18">
        <v>5000</v>
      </c>
      <c r="K685" s="19"/>
      <c r="L685" s="19">
        <v>5000</v>
      </c>
      <c r="M685" s="6"/>
      <c r="N685" s="27">
        <f t="shared" si="423"/>
        <v>100</v>
      </c>
      <c r="O685" s="19"/>
      <c r="P685" s="19">
        <f t="shared" si="426"/>
        <v>100</v>
      </c>
      <c r="Q685" s="19"/>
    </row>
    <row r="686" spans="1:17" s="30" customFormat="1" ht="12">
      <c r="A686" s="269"/>
      <c r="B686" s="269"/>
      <c r="C686" s="269"/>
      <c r="D686" s="261"/>
      <c r="E686" s="26" t="s">
        <v>1516</v>
      </c>
      <c r="F686" s="18">
        <v>195</v>
      </c>
      <c r="G686" s="19"/>
      <c r="H686" s="19"/>
      <c r="I686" s="6">
        <v>195</v>
      </c>
      <c r="J686" s="18">
        <v>195</v>
      </c>
      <c r="K686" s="19"/>
      <c r="L686" s="19"/>
      <c r="M686" s="6">
        <v>195</v>
      </c>
      <c r="N686" s="27">
        <f t="shared" si="423"/>
        <v>100</v>
      </c>
      <c r="O686" s="19"/>
      <c r="P686" s="19"/>
      <c r="Q686" s="19">
        <f t="shared" ref="Q686" si="427">M686/I686*100</f>
        <v>100</v>
      </c>
    </row>
    <row r="687" spans="1:17" s="30" customFormat="1" ht="12">
      <c r="A687" s="269"/>
      <c r="B687" s="269"/>
      <c r="C687" s="269"/>
      <c r="D687" s="261"/>
      <c r="E687" s="26" t="s">
        <v>524</v>
      </c>
      <c r="F687" s="18">
        <v>285.83152000000001</v>
      </c>
      <c r="G687" s="19"/>
      <c r="H687" s="19">
        <v>285.83152000000001</v>
      </c>
      <c r="I687" s="6"/>
      <c r="J687" s="18">
        <v>285.10395</v>
      </c>
      <c r="K687" s="19"/>
      <c r="L687" s="19">
        <v>285.10395</v>
      </c>
      <c r="M687" s="6"/>
      <c r="N687" s="27">
        <f t="shared" si="423"/>
        <v>99.74545494492699</v>
      </c>
      <c r="O687" s="19"/>
      <c r="P687" s="19">
        <f t="shared" ref="P687" si="428">L687/H687*100</f>
        <v>99.74545494492699</v>
      </c>
      <c r="Q687" s="19"/>
    </row>
    <row r="688" spans="1:17" s="30" customFormat="1" ht="12">
      <c r="A688" s="269"/>
      <c r="B688" s="269"/>
      <c r="C688" s="269"/>
      <c r="D688" s="261"/>
      <c r="E688" s="26" t="s">
        <v>525</v>
      </c>
      <c r="F688" s="18">
        <v>11971.5</v>
      </c>
      <c r="G688" s="19"/>
      <c r="H688" s="19"/>
      <c r="I688" s="6">
        <v>11971.5</v>
      </c>
      <c r="J688" s="18">
        <v>11971.5</v>
      </c>
      <c r="K688" s="19"/>
      <c r="L688" s="19"/>
      <c r="M688" s="6">
        <v>11971.5</v>
      </c>
      <c r="N688" s="27">
        <f t="shared" si="423"/>
        <v>100</v>
      </c>
      <c r="O688" s="19"/>
      <c r="P688" s="19"/>
      <c r="Q688" s="19">
        <f t="shared" ref="Q688:Q690" si="429">M688/I688*100</f>
        <v>100</v>
      </c>
    </row>
    <row r="689" spans="1:17" s="131" customFormat="1" ht="20.25" customHeight="1">
      <c r="A689" s="269"/>
      <c r="B689" s="269"/>
      <c r="C689" s="269"/>
      <c r="D689" s="261"/>
      <c r="E689" s="26" t="s">
        <v>526</v>
      </c>
      <c r="F689" s="18">
        <v>7469.6600200000003</v>
      </c>
      <c r="G689" s="19"/>
      <c r="H689" s="19"/>
      <c r="I689" s="6">
        <v>7469.6600200000003</v>
      </c>
      <c r="J689" s="18">
        <v>7449.8129300000001</v>
      </c>
      <c r="K689" s="19"/>
      <c r="L689" s="19"/>
      <c r="M689" s="6">
        <v>7449.8129300000001</v>
      </c>
      <c r="N689" s="27">
        <f t="shared" si="423"/>
        <v>99.734297277963663</v>
      </c>
      <c r="O689" s="19"/>
      <c r="P689" s="19"/>
      <c r="Q689" s="19">
        <f t="shared" si="429"/>
        <v>99.734297277963663</v>
      </c>
    </row>
    <row r="690" spans="1:17" s="131" customFormat="1" ht="20.25" customHeight="1">
      <c r="A690" s="269"/>
      <c r="B690" s="269"/>
      <c r="C690" s="269"/>
      <c r="D690" s="261"/>
      <c r="E690" s="26" t="s">
        <v>527</v>
      </c>
      <c r="F690" s="18">
        <v>1511.76</v>
      </c>
      <c r="G690" s="19"/>
      <c r="H690" s="19"/>
      <c r="I690" s="6">
        <v>1511.76</v>
      </c>
      <c r="J690" s="18">
        <v>1506.1808900000001</v>
      </c>
      <c r="K690" s="19"/>
      <c r="L690" s="19"/>
      <c r="M690" s="6">
        <v>1506.1808900000001</v>
      </c>
      <c r="N690" s="27">
        <f t="shared" si="423"/>
        <v>99.630952664444095</v>
      </c>
      <c r="O690" s="19"/>
      <c r="P690" s="19"/>
      <c r="Q690" s="19">
        <f t="shared" si="429"/>
        <v>99.630952664444095</v>
      </c>
    </row>
    <row r="691" spans="1:17" s="131" customFormat="1" ht="20.25" customHeight="1">
      <c r="A691" s="265" t="s">
        <v>305</v>
      </c>
      <c r="B691" s="265" t="s">
        <v>528</v>
      </c>
      <c r="C691" s="265" t="s">
        <v>529</v>
      </c>
      <c r="D691" s="103" t="s">
        <v>397</v>
      </c>
      <c r="E691" s="26"/>
      <c r="F691" s="18">
        <f>F692</f>
        <v>5489.8</v>
      </c>
      <c r="G691" s="19"/>
      <c r="H691" s="19"/>
      <c r="I691" s="6">
        <f>I692</f>
        <v>5489.8</v>
      </c>
      <c r="J691" s="18">
        <f>J692</f>
        <v>5406.3</v>
      </c>
      <c r="K691" s="19"/>
      <c r="L691" s="19"/>
      <c r="M691" s="6">
        <f>M692</f>
        <v>5406.3</v>
      </c>
      <c r="N691" s="27">
        <f t="shared" si="418"/>
        <v>98.478997413384832</v>
      </c>
      <c r="O691" s="19"/>
      <c r="P691" s="19"/>
      <c r="Q691" s="19">
        <f t="shared" si="417"/>
        <v>98.478997413384832</v>
      </c>
    </row>
    <row r="692" spans="1:17" s="131" customFormat="1" ht="20.25" customHeight="1">
      <c r="A692" s="265"/>
      <c r="B692" s="265"/>
      <c r="C692" s="265"/>
      <c r="D692" s="272" t="s">
        <v>530</v>
      </c>
      <c r="E692" s="26"/>
      <c r="F692" s="18">
        <f>F693+F694</f>
        <v>5489.8</v>
      </c>
      <c r="G692" s="19"/>
      <c r="H692" s="19"/>
      <c r="I692" s="6">
        <f>I693+I694</f>
        <v>5489.8</v>
      </c>
      <c r="J692" s="18">
        <f>J693+J694</f>
        <v>5406.3</v>
      </c>
      <c r="K692" s="19"/>
      <c r="L692" s="19"/>
      <c r="M692" s="6">
        <f>M693+M694</f>
        <v>5406.3</v>
      </c>
      <c r="N692" s="27">
        <f t="shared" si="418"/>
        <v>98.478997413384832</v>
      </c>
      <c r="O692" s="19"/>
      <c r="P692" s="19"/>
      <c r="Q692" s="19">
        <f t="shared" si="417"/>
        <v>98.478997413384832</v>
      </c>
    </row>
    <row r="693" spans="1:17" s="131" customFormat="1" ht="21" customHeight="1">
      <c r="A693" s="265"/>
      <c r="B693" s="265"/>
      <c r="C693" s="265"/>
      <c r="D693" s="272"/>
      <c r="E693" s="26" t="s">
        <v>1508</v>
      </c>
      <c r="F693" s="18">
        <f>I693</f>
        <v>83.5</v>
      </c>
      <c r="G693" s="19"/>
      <c r="H693" s="19"/>
      <c r="I693" s="6">
        <v>83.5</v>
      </c>
      <c r="J693" s="18">
        <v>0</v>
      </c>
      <c r="K693" s="19"/>
      <c r="L693" s="19"/>
      <c r="M693" s="6">
        <v>0</v>
      </c>
      <c r="N693" s="27">
        <f t="shared" si="418"/>
        <v>0</v>
      </c>
      <c r="O693" s="19"/>
      <c r="P693" s="19"/>
      <c r="Q693" s="19">
        <f t="shared" si="417"/>
        <v>0</v>
      </c>
    </row>
    <row r="694" spans="1:17" s="131" customFormat="1" ht="21" customHeight="1">
      <c r="A694" s="265"/>
      <c r="B694" s="265"/>
      <c r="C694" s="265"/>
      <c r="D694" s="272"/>
      <c r="E694" s="26" t="s">
        <v>1509</v>
      </c>
      <c r="F694" s="18">
        <f>I694</f>
        <v>5406.3</v>
      </c>
      <c r="G694" s="19"/>
      <c r="H694" s="19"/>
      <c r="I694" s="6">
        <v>5406.3</v>
      </c>
      <c r="J694" s="18">
        <f>M694</f>
        <v>5406.3</v>
      </c>
      <c r="K694" s="19"/>
      <c r="L694" s="19"/>
      <c r="M694" s="6">
        <v>5406.3</v>
      </c>
      <c r="N694" s="27">
        <f t="shared" si="418"/>
        <v>100</v>
      </c>
      <c r="O694" s="19"/>
      <c r="P694" s="19"/>
      <c r="Q694" s="19">
        <f t="shared" si="417"/>
        <v>100</v>
      </c>
    </row>
    <row r="695" spans="1:17" s="131" customFormat="1" ht="20.25" customHeight="1">
      <c r="A695" s="265" t="s">
        <v>242</v>
      </c>
      <c r="B695" s="265" t="s">
        <v>846</v>
      </c>
      <c r="C695" s="265" t="s">
        <v>848</v>
      </c>
      <c r="D695" s="103" t="s">
        <v>15</v>
      </c>
      <c r="E695" s="26"/>
      <c r="F695" s="18">
        <f t="shared" ref="F695:F696" si="430">I695</f>
        <v>83.486279999999994</v>
      </c>
      <c r="G695" s="19"/>
      <c r="H695" s="19"/>
      <c r="I695" s="6">
        <v>83.486279999999994</v>
      </c>
      <c r="J695" s="18">
        <v>0</v>
      </c>
      <c r="K695" s="19"/>
      <c r="L695" s="19"/>
      <c r="M695" s="6">
        <v>0</v>
      </c>
      <c r="N695" s="27">
        <f t="shared" si="418"/>
        <v>0</v>
      </c>
      <c r="O695" s="19"/>
      <c r="P695" s="19"/>
      <c r="Q695" s="19">
        <f t="shared" si="417"/>
        <v>0</v>
      </c>
    </row>
    <row r="696" spans="1:17" s="131" customFormat="1" ht="20.25" customHeight="1">
      <c r="A696" s="265"/>
      <c r="B696" s="265"/>
      <c r="C696" s="265"/>
      <c r="D696" s="265" t="s">
        <v>534</v>
      </c>
      <c r="E696" s="26"/>
      <c r="F696" s="18">
        <f t="shared" si="430"/>
        <v>83.486279999999994</v>
      </c>
      <c r="G696" s="19"/>
      <c r="H696" s="19"/>
      <c r="I696" s="6">
        <v>83.486279999999994</v>
      </c>
      <c r="J696" s="18">
        <v>0</v>
      </c>
      <c r="K696" s="19"/>
      <c r="L696" s="19"/>
      <c r="M696" s="6">
        <v>0</v>
      </c>
      <c r="N696" s="27">
        <f t="shared" si="418"/>
        <v>0</v>
      </c>
      <c r="O696" s="19"/>
      <c r="P696" s="19"/>
      <c r="Q696" s="19">
        <f t="shared" si="417"/>
        <v>0</v>
      </c>
    </row>
    <row r="697" spans="1:17" s="131" customFormat="1" ht="20.25" customHeight="1">
      <c r="A697" s="265"/>
      <c r="B697" s="265"/>
      <c r="C697" s="265"/>
      <c r="D697" s="265"/>
      <c r="E697" s="26" t="s">
        <v>1508</v>
      </c>
      <c r="F697" s="18">
        <f>I697</f>
        <v>83.5</v>
      </c>
      <c r="G697" s="19"/>
      <c r="H697" s="19"/>
      <c r="I697" s="6">
        <v>83.5</v>
      </c>
      <c r="J697" s="18">
        <v>0</v>
      </c>
      <c r="K697" s="19"/>
      <c r="L697" s="19"/>
      <c r="M697" s="6">
        <v>0</v>
      </c>
      <c r="N697" s="27">
        <f t="shared" si="418"/>
        <v>0</v>
      </c>
      <c r="O697" s="19"/>
      <c r="P697" s="19"/>
      <c r="Q697" s="19">
        <f t="shared" si="417"/>
        <v>0</v>
      </c>
    </row>
    <row r="698" spans="1:17" s="131" customFormat="1" ht="34.5" customHeight="1">
      <c r="A698" s="265" t="s">
        <v>844</v>
      </c>
      <c r="B698" s="265" t="s">
        <v>845</v>
      </c>
      <c r="C698" s="265" t="s">
        <v>847</v>
      </c>
      <c r="D698" s="103" t="s">
        <v>15</v>
      </c>
      <c r="E698" s="26"/>
      <c r="F698" s="18">
        <f t="shared" ref="F698:F699" si="431">I698</f>
        <v>83.5</v>
      </c>
      <c r="G698" s="19"/>
      <c r="H698" s="19"/>
      <c r="I698" s="6">
        <v>83.5</v>
      </c>
      <c r="J698" s="18">
        <v>0</v>
      </c>
      <c r="K698" s="19"/>
      <c r="L698" s="19"/>
      <c r="M698" s="6">
        <v>0</v>
      </c>
      <c r="N698" s="27">
        <f t="shared" si="418"/>
        <v>0</v>
      </c>
      <c r="O698" s="19"/>
      <c r="P698" s="19"/>
      <c r="Q698" s="19">
        <f t="shared" si="417"/>
        <v>0</v>
      </c>
    </row>
    <row r="699" spans="1:17" s="131" customFormat="1" ht="34.5" customHeight="1">
      <c r="A699" s="265"/>
      <c r="B699" s="265"/>
      <c r="C699" s="265"/>
      <c r="D699" s="265" t="s">
        <v>534</v>
      </c>
      <c r="E699" s="26"/>
      <c r="F699" s="18">
        <f t="shared" si="431"/>
        <v>83.5</v>
      </c>
      <c r="G699" s="19"/>
      <c r="H699" s="19"/>
      <c r="I699" s="6">
        <v>83.5</v>
      </c>
      <c r="J699" s="18">
        <v>0</v>
      </c>
      <c r="K699" s="19"/>
      <c r="L699" s="19"/>
      <c r="M699" s="6">
        <v>0</v>
      </c>
      <c r="N699" s="27">
        <f t="shared" si="418"/>
        <v>0</v>
      </c>
      <c r="O699" s="19"/>
      <c r="P699" s="19"/>
      <c r="Q699" s="19">
        <f t="shared" si="417"/>
        <v>0</v>
      </c>
    </row>
    <row r="700" spans="1:17" s="131" customFormat="1" ht="34.5" customHeight="1">
      <c r="A700" s="265"/>
      <c r="B700" s="265"/>
      <c r="C700" s="265"/>
      <c r="D700" s="265"/>
      <c r="E700" s="26" t="s">
        <v>1508</v>
      </c>
      <c r="F700" s="18">
        <f>I700</f>
        <v>83.5</v>
      </c>
      <c r="G700" s="19"/>
      <c r="H700" s="19"/>
      <c r="I700" s="6">
        <v>83.5</v>
      </c>
      <c r="J700" s="18">
        <v>0</v>
      </c>
      <c r="K700" s="19"/>
      <c r="L700" s="19"/>
      <c r="M700" s="6">
        <v>0</v>
      </c>
      <c r="N700" s="27">
        <f t="shared" si="418"/>
        <v>0</v>
      </c>
      <c r="O700" s="19"/>
      <c r="P700" s="19"/>
      <c r="Q700" s="19">
        <f t="shared" si="417"/>
        <v>0</v>
      </c>
    </row>
    <row r="701" spans="1:17" s="131" customFormat="1" ht="20.25" customHeight="1">
      <c r="A701" s="265" t="s">
        <v>531</v>
      </c>
      <c r="B701" s="265" t="s">
        <v>532</v>
      </c>
      <c r="C701" s="265" t="s">
        <v>533</v>
      </c>
      <c r="D701" s="103" t="s">
        <v>15</v>
      </c>
      <c r="E701" s="26"/>
      <c r="F701" s="18">
        <f t="shared" ref="F701:F705" si="432">I701</f>
        <v>5406.2650000000003</v>
      </c>
      <c r="G701" s="19"/>
      <c r="H701" s="19"/>
      <c r="I701" s="6">
        <v>5406.2650000000003</v>
      </c>
      <c r="J701" s="18">
        <f t="shared" ref="J701:J705" si="433">M701</f>
        <v>5406.3</v>
      </c>
      <c r="K701" s="19"/>
      <c r="L701" s="19"/>
      <c r="M701" s="6">
        <f>M702</f>
        <v>5406.3</v>
      </c>
      <c r="N701" s="27">
        <f t="shared" si="418"/>
        <v>100.00064739704769</v>
      </c>
      <c r="O701" s="19"/>
      <c r="P701" s="19"/>
      <c r="Q701" s="19">
        <f t="shared" si="417"/>
        <v>100.00064739704769</v>
      </c>
    </row>
    <row r="702" spans="1:17" s="131" customFormat="1" ht="20.25" customHeight="1">
      <c r="A702" s="265"/>
      <c r="B702" s="265"/>
      <c r="C702" s="265"/>
      <c r="D702" s="265" t="s">
        <v>534</v>
      </c>
      <c r="E702" s="26"/>
      <c r="F702" s="18">
        <f t="shared" si="432"/>
        <v>5406.2650000000003</v>
      </c>
      <c r="G702" s="19"/>
      <c r="H702" s="19"/>
      <c r="I702" s="6">
        <v>5406.2650000000003</v>
      </c>
      <c r="J702" s="18">
        <f t="shared" si="433"/>
        <v>5406.3</v>
      </c>
      <c r="K702" s="19"/>
      <c r="L702" s="19"/>
      <c r="M702" s="6">
        <f>M703</f>
        <v>5406.3</v>
      </c>
      <c r="N702" s="27">
        <f t="shared" si="418"/>
        <v>100.00064739704769</v>
      </c>
      <c r="O702" s="19"/>
      <c r="P702" s="19"/>
      <c r="Q702" s="19">
        <f t="shared" si="417"/>
        <v>100.00064739704769</v>
      </c>
    </row>
    <row r="703" spans="1:17" s="131" customFormat="1" ht="20.25" customHeight="1">
      <c r="A703" s="265"/>
      <c r="B703" s="265"/>
      <c r="C703" s="265"/>
      <c r="D703" s="265"/>
      <c r="E703" s="26" t="str">
        <f>E706</f>
        <v>92713013910527880700</v>
      </c>
      <c r="F703" s="18">
        <f t="shared" si="432"/>
        <v>5406.2650000000003</v>
      </c>
      <c r="G703" s="19"/>
      <c r="H703" s="19"/>
      <c r="I703" s="6">
        <v>5406.2650000000003</v>
      </c>
      <c r="J703" s="18">
        <f t="shared" si="433"/>
        <v>5406.3</v>
      </c>
      <c r="K703" s="19"/>
      <c r="L703" s="19"/>
      <c r="M703" s="6">
        <f>M704</f>
        <v>5406.3</v>
      </c>
      <c r="N703" s="27">
        <f t="shared" si="418"/>
        <v>100.00064739704769</v>
      </c>
      <c r="O703" s="19"/>
      <c r="P703" s="19"/>
      <c r="Q703" s="19">
        <f t="shared" ref="Q703:Q781" si="434">M703/I703*100</f>
        <v>100.00064739704769</v>
      </c>
    </row>
    <row r="704" spans="1:17" s="131" customFormat="1" ht="20.25" customHeight="1">
      <c r="A704" s="265" t="s">
        <v>535</v>
      </c>
      <c r="B704" s="265" t="s">
        <v>536</v>
      </c>
      <c r="C704" s="265" t="s">
        <v>537</v>
      </c>
      <c r="D704" s="103" t="s">
        <v>15</v>
      </c>
      <c r="E704" s="26"/>
      <c r="F704" s="18">
        <f t="shared" si="432"/>
        <v>5406.2650000000003</v>
      </c>
      <c r="G704" s="19"/>
      <c r="H704" s="19"/>
      <c r="I704" s="6">
        <v>5406.2650000000003</v>
      </c>
      <c r="J704" s="18">
        <f t="shared" si="433"/>
        <v>5406.3</v>
      </c>
      <c r="K704" s="19"/>
      <c r="L704" s="19"/>
      <c r="M704" s="6">
        <f>M705</f>
        <v>5406.3</v>
      </c>
      <c r="N704" s="27">
        <f t="shared" si="418"/>
        <v>100.00064739704769</v>
      </c>
      <c r="O704" s="19"/>
      <c r="P704" s="19"/>
      <c r="Q704" s="19">
        <f t="shared" si="434"/>
        <v>100.00064739704769</v>
      </c>
    </row>
    <row r="705" spans="1:17" s="131" customFormat="1" ht="20.25" customHeight="1">
      <c r="A705" s="265"/>
      <c r="B705" s="265"/>
      <c r="C705" s="265"/>
      <c r="D705" s="265" t="s">
        <v>534</v>
      </c>
      <c r="E705" s="26"/>
      <c r="F705" s="18">
        <f t="shared" si="432"/>
        <v>5406.2650000000003</v>
      </c>
      <c r="G705" s="19"/>
      <c r="H705" s="19"/>
      <c r="I705" s="6">
        <v>5406.2650000000003</v>
      </c>
      <c r="J705" s="18">
        <f t="shared" si="433"/>
        <v>5406.3</v>
      </c>
      <c r="K705" s="19"/>
      <c r="L705" s="19"/>
      <c r="M705" s="6">
        <f>M706</f>
        <v>5406.3</v>
      </c>
      <c r="N705" s="27">
        <f t="shared" si="418"/>
        <v>100.00064739704769</v>
      </c>
      <c r="O705" s="19"/>
      <c r="P705" s="19"/>
      <c r="Q705" s="19">
        <f t="shared" si="434"/>
        <v>100.00064739704769</v>
      </c>
    </row>
    <row r="706" spans="1:17" s="131" customFormat="1" ht="20.25" customHeight="1">
      <c r="A706" s="265"/>
      <c r="B706" s="265"/>
      <c r="C706" s="265"/>
      <c r="D706" s="265"/>
      <c r="E706" s="26" t="s">
        <v>1509</v>
      </c>
      <c r="F706" s="18">
        <f>I706</f>
        <v>5406.3</v>
      </c>
      <c r="G706" s="19"/>
      <c r="H706" s="19"/>
      <c r="I706" s="6">
        <v>5406.3</v>
      </c>
      <c r="J706" s="18">
        <f>M706</f>
        <v>5406.3</v>
      </c>
      <c r="K706" s="19"/>
      <c r="L706" s="19"/>
      <c r="M706" s="6">
        <v>5406.3</v>
      </c>
      <c r="N706" s="27">
        <f t="shared" si="418"/>
        <v>100</v>
      </c>
      <c r="O706" s="19"/>
      <c r="P706" s="19"/>
      <c r="Q706" s="19">
        <f t="shared" si="434"/>
        <v>100</v>
      </c>
    </row>
    <row r="707" spans="1:17" s="131" customFormat="1" ht="20.25" customHeight="1">
      <c r="A707" s="265" t="s">
        <v>314</v>
      </c>
      <c r="B707" s="265" t="s">
        <v>538</v>
      </c>
      <c r="C707" s="265" t="s">
        <v>539</v>
      </c>
      <c r="D707" s="103" t="s">
        <v>397</v>
      </c>
      <c r="E707" s="26"/>
      <c r="F707" s="18">
        <f>F708</f>
        <v>134907.69354000001</v>
      </c>
      <c r="G707" s="19"/>
      <c r="H707" s="19">
        <f t="shared" ref="H707:M707" si="435">H708</f>
        <v>23495.83152</v>
      </c>
      <c r="I707" s="6">
        <f t="shared" si="435"/>
        <v>111411.86202</v>
      </c>
      <c r="J707" s="18">
        <f t="shared" si="435"/>
        <v>134906.96596999999</v>
      </c>
      <c r="K707" s="19"/>
      <c r="L707" s="19">
        <f t="shared" si="435"/>
        <v>23495.103950000001</v>
      </c>
      <c r="M707" s="6">
        <f t="shared" si="435"/>
        <v>111411.9</v>
      </c>
      <c r="N707" s="27">
        <f t="shared" si="418"/>
        <v>99.999460690505543</v>
      </c>
      <c r="O707" s="19"/>
      <c r="P707" s="19">
        <f>L707/H707*100</f>
        <v>99.996903408166759</v>
      </c>
      <c r="Q707" s="19">
        <f t="shared" si="434"/>
        <v>100.00003408972735</v>
      </c>
    </row>
    <row r="708" spans="1:17" s="131" customFormat="1" ht="20.25" customHeight="1">
      <c r="A708" s="265"/>
      <c r="B708" s="265"/>
      <c r="C708" s="265"/>
      <c r="D708" s="260" t="s">
        <v>534</v>
      </c>
      <c r="E708" s="26"/>
      <c r="F708" s="18">
        <f>SUM(F709:F717)</f>
        <v>134907.69354000001</v>
      </c>
      <c r="G708" s="19"/>
      <c r="H708" s="19">
        <f t="shared" ref="H708:M708" si="436">SUM(H709:H717)</f>
        <v>23495.83152</v>
      </c>
      <c r="I708" s="6">
        <f t="shared" si="436"/>
        <v>111411.86202</v>
      </c>
      <c r="J708" s="18">
        <f t="shared" si="436"/>
        <v>134906.96596999999</v>
      </c>
      <c r="K708" s="19"/>
      <c r="L708" s="19">
        <f t="shared" si="436"/>
        <v>23495.103950000001</v>
      </c>
      <c r="M708" s="6">
        <f t="shared" si="436"/>
        <v>111411.9</v>
      </c>
      <c r="N708" s="27">
        <f t="shared" si="418"/>
        <v>99.999460690505543</v>
      </c>
      <c r="O708" s="19"/>
      <c r="P708" s="19">
        <f>L708/H708*100</f>
        <v>99.996903408166759</v>
      </c>
      <c r="Q708" s="19">
        <f t="shared" si="434"/>
        <v>100.00003408972735</v>
      </c>
    </row>
    <row r="709" spans="1:17" s="131" customFormat="1" ht="20.25" customHeight="1">
      <c r="A709" s="265"/>
      <c r="B709" s="265"/>
      <c r="C709" s="265"/>
      <c r="D709" s="261"/>
      <c r="E709" s="26" t="s">
        <v>518</v>
      </c>
      <c r="F709" s="18">
        <v>14619</v>
      </c>
      <c r="G709" s="19"/>
      <c r="H709" s="19">
        <v>14619</v>
      </c>
      <c r="I709" s="6"/>
      <c r="J709" s="18">
        <v>14619</v>
      </c>
      <c r="K709" s="19"/>
      <c r="L709" s="19">
        <v>14619</v>
      </c>
      <c r="M709" s="6"/>
      <c r="N709" s="27">
        <f t="shared" si="418"/>
        <v>100</v>
      </c>
      <c r="O709" s="19"/>
      <c r="P709" s="19">
        <f>L709/H709*100</f>
        <v>100</v>
      </c>
      <c r="Q709" s="19"/>
    </row>
    <row r="710" spans="1:17" s="131" customFormat="1" ht="20.25" customHeight="1">
      <c r="A710" s="265"/>
      <c r="B710" s="265"/>
      <c r="C710" s="265"/>
      <c r="D710" s="261"/>
      <c r="E710" s="26" t="s">
        <v>519</v>
      </c>
      <c r="F710" s="18">
        <v>18300</v>
      </c>
      <c r="G710" s="19"/>
      <c r="H710" s="19"/>
      <c r="I710" s="6">
        <v>18300</v>
      </c>
      <c r="J710" s="18">
        <v>18300</v>
      </c>
      <c r="K710" s="19"/>
      <c r="L710" s="19"/>
      <c r="M710" s="6">
        <v>18300</v>
      </c>
      <c r="N710" s="27">
        <f t="shared" si="418"/>
        <v>100</v>
      </c>
      <c r="O710" s="19"/>
      <c r="P710" s="19"/>
      <c r="Q710" s="19">
        <f t="shared" ref="Q710" si="437">M710/I710*100</f>
        <v>100</v>
      </c>
    </row>
    <row r="711" spans="1:17" s="131" customFormat="1" ht="20.25" customHeight="1">
      <c r="A711" s="265"/>
      <c r="B711" s="265"/>
      <c r="C711" s="265"/>
      <c r="D711" s="261"/>
      <c r="E711" s="26" t="s">
        <v>521</v>
      </c>
      <c r="F711" s="18">
        <v>92916.86202</v>
      </c>
      <c r="G711" s="19"/>
      <c r="H711" s="19"/>
      <c r="I711" s="6">
        <v>92916.86202</v>
      </c>
      <c r="J711" s="18">
        <v>92916.86202</v>
      </c>
      <c r="K711" s="19"/>
      <c r="L711" s="19"/>
      <c r="M711" s="6">
        <v>92916.9</v>
      </c>
      <c r="N711" s="27">
        <f t="shared" ref="N711:N717" si="438">J711/F711*100</f>
        <v>100</v>
      </c>
      <c r="O711" s="19"/>
      <c r="P711" s="19"/>
      <c r="Q711" s="19">
        <f>M711/I711*100</f>
        <v>100.00004087525039</v>
      </c>
    </row>
    <row r="712" spans="1:17" s="131" customFormat="1" ht="12">
      <c r="A712" s="265"/>
      <c r="B712" s="265"/>
      <c r="C712" s="265"/>
      <c r="D712" s="261"/>
      <c r="E712" s="26" t="s">
        <v>520</v>
      </c>
      <c r="F712" s="18">
        <v>741</v>
      </c>
      <c r="G712" s="19"/>
      <c r="H712" s="19">
        <v>741</v>
      </c>
      <c r="I712" s="6"/>
      <c r="J712" s="18">
        <v>741</v>
      </c>
      <c r="K712" s="19"/>
      <c r="L712" s="19">
        <v>741</v>
      </c>
      <c r="M712" s="6"/>
      <c r="N712" s="27">
        <f t="shared" si="438"/>
        <v>100</v>
      </c>
      <c r="O712" s="19"/>
      <c r="P712" s="19">
        <f>L712/H712*100</f>
        <v>100</v>
      </c>
      <c r="Q712" s="19"/>
    </row>
    <row r="713" spans="1:17" s="131" customFormat="1" ht="12">
      <c r="A713" s="265"/>
      <c r="B713" s="265"/>
      <c r="C713" s="265"/>
      <c r="D713" s="261"/>
      <c r="E713" s="26" t="s">
        <v>523</v>
      </c>
      <c r="F713" s="18">
        <f>G713+H713+I713</f>
        <v>100</v>
      </c>
      <c r="G713" s="19"/>
      <c r="H713" s="19">
        <v>100</v>
      </c>
      <c r="I713" s="6"/>
      <c r="J713" s="18">
        <f>K713+L713+M713</f>
        <v>100</v>
      </c>
      <c r="K713" s="19"/>
      <c r="L713" s="19">
        <v>100</v>
      </c>
      <c r="M713" s="6"/>
      <c r="N713" s="27">
        <f t="shared" si="438"/>
        <v>100</v>
      </c>
      <c r="O713" s="19"/>
      <c r="P713" s="19">
        <f t="shared" ref="P713:P715" si="439">L713/H713*100</f>
        <v>100</v>
      </c>
      <c r="Q713" s="19"/>
    </row>
    <row r="714" spans="1:17" s="131" customFormat="1" ht="12">
      <c r="A714" s="265"/>
      <c r="B714" s="265"/>
      <c r="C714" s="265"/>
      <c r="D714" s="261"/>
      <c r="E714" s="26" t="s">
        <v>522</v>
      </c>
      <c r="F714" s="18">
        <v>2750</v>
      </c>
      <c r="G714" s="19"/>
      <c r="H714" s="19">
        <v>2750</v>
      </c>
      <c r="I714" s="6"/>
      <c r="J714" s="18">
        <v>2750</v>
      </c>
      <c r="K714" s="19"/>
      <c r="L714" s="19">
        <v>2750</v>
      </c>
      <c r="M714" s="6"/>
      <c r="N714" s="27">
        <f t="shared" si="438"/>
        <v>100</v>
      </c>
      <c r="O714" s="19"/>
      <c r="P714" s="19">
        <f t="shared" si="439"/>
        <v>100</v>
      </c>
      <c r="Q714" s="19"/>
    </row>
    <row r="715" spans="1:17" s="131" customFormat="1" ht="12">
      <c r="A715" s="265"/>
      <c r="B715" s="265"/>
      <c r="C715" s="265"/>
      <c r="D715" s="261"/>
      <c r="E715" s="26" t="s">
        <v>1515</v>
      </c>
      <c r="F715" s="18">
        <v>5000</v>
      </c>
      <c r="G715" s="19"/>
      <c r="H715" s="19">
        <v>5000</v>
      </c>
      <c r="I715" s="6"/>
      <c r="J715" s="18">
        <v>5000</v>
      </c>
      <c r="K715" s="19"/>
      <c r="L715" s="19">
        <v>5000</v>
      </c>
      <c r="M715" s="6"/>
      <c r="N715" s="27">
        <f t="shared" si="438"/>
        <v>100</v>
      </c>
      <c r="O715" s="19"/>
      <c r="P715" s="19">
        <f t="shared" si="439"/>
        <v>100</v>
      </c>
      <c r="Q715" s="19"/>
    </row>
    <row r="716" spans="1:17" s="131" customFormat="1" ht="12">
      <c r="A716" s="265"/>
      <c r="B716" s="265"/>
      <c r="C716" s="265"/>
      <c r="D716" s="261"/>
      <c r="E716" s="26" t="s">
        <v>1516</v>
      </c>
      <c r="F716" s="18">
        <v>195</v>
      </c>
      <c r="G716" s="19"/>
      <c r="H716" s="19"/>
      <c r="I716" s="6">
        <v>195</v>
      </c>
      <c r="J716" s="18">
        <v>195</v>
      </c>
      <c r="K716" s="19"/>
      <c r="L716" s="19"/>
      <c r="M716" s="6">
        <v>195</v>
      </c>
      <c r="N716" s="27">
        <f t="shared" si="438"/>
        <v>100</v>
      </c>
      <c r="O716" s="19"/>
      <c r="P716" s="19"/>
      <c r="Q716" s="19">
        <f t="shared" ref="Q716" si="440">M716/I716*100</f>
        <v>100</v>
      </c>
    </row>
    <row r="717" spans="1:17" s="131" customFormat="1" ht="12">
      <c r="A717" s="265"/>
      <c r="B717" s="265"/>
      <c r="C717" s="265"/>
      <c r="D717" s="262"/>
      <c r="E717" s="26" t="s">
        <v>524</v>
      </c>
      <c r="F717" s="18">
        <v>285.83152000000001</v>
      </c>
      <c r="G717" s="19"/>
      <c r="H717" s="19">
        <v>285.83152000000001</v>
      </c>
      <c r="I717" s="6"/>
      <c r="J717" s="18">
        <v>285.10395</v>
      </c>
      <c r="K717" s="19"/>
      <c r="L717" s="19">
        <v>285.10395</v>
      </c>
      <c r="M717" s="6"/>
      <c r="N717" s="27">
        <f t="shared" si="438"/>
        <v>99.74545494492699</v>
      </c>
      <c r="O717" s="19"/>
      <c r="P717" s="19">
        <f t="shared" ref="P717" si="441">L717/H717*100</f>
        <v>99.74545494492699</v>
      </c>
      <c r="Q717" s="19"/>
    </row>
    <row r="718" spans="1:17" s="131" customFormat="1" ht="20.25" customHeight="1">
      <c r="A718" s="265" t="s">
        <v>375</v>
      </c>
      <c r="B718" s="265" t="s">
        <v>540</v>
      </c>
      <c r="C718" s="265" t="s">
        <v>541</v>
      </c>
      <c r="D718" s="103" t="s">
        <v>397</v>
      </c>
      <c r="E718" s="26"/>
      <c r="F718" s="18">
        <f>F719</f>
        <v>32919</v>
      </c>
      <c r="G718" s="19"/>
      <c r="H718" s="19">
        <f t="shared" ref="H718:I718" si="442">H719</f>
        <v>14619</v>
      </c>
      <c r="I718" s="6">
        <f t="shared" si="442"/>
        <v>18300</v>
      </c>
      <c r="J718" s="18">
        <f>J719</f>
        <v>32919</v>
      </c>
      <c r="K718" s="19"/>
      <c r="L718" s="19">
        <f t="shared" ref="L718" si="443">L719</f>
        <v>14619</v>
      </c>
      <c r="M718" s="6">
        <f t="shared" ref="M718" si="444">M719</f>
        <v>18300</v>
      </c>
      <c r="N718" s="27">
        <f t="shared" si="418"/>
        <v>100</v>
      </c>
      <c r="O718" s="19"/>
      <c r="P718" s="19">
        <f t="shared" ref="P718" si="445">L718/H718*100</f>
        <v>100</v>
      </c>
      <c r="Q718" s="19">
        <f t="shared" si="434"/>
        <v>100</v>
      </c>
    </row>
    <row r="719" spans="1:17" s="131" customFormat="1" ht="20.25" customHeight="1">
      <c r="A719" s="265"/>
      <c r="B719" s="265"/>
      <c r="C719" s="265"/>
      <c r="D719" s="265" t="s">
        <v>542</v>
      </c>
      <c r="E719" s="26"/>
      <c r="F719" s="18">
        <f>F720+F721</f>
        <v>32919</v>
      </c>
      <c r="G719" s="19"/>
      <c r="H719" s="19">
        <f t="shared" ref="H719:I719" si="446">H720+H721</f>
        <v>14619</v>
      </c>
      <c r="I719" s="6">
        <f t="shared" si="446"/>
        <v>18300</v>
      </c>
      <c r="J719" s="18">
        <f>J720+J721</f>
        <v>32919</v>
      </c>
      <c r="K719" s="19"/>
      <c r="L719" s="19">
        <f t="shared" ref="L719:M719" si="447">L720+L721</f>
        <v>14619</v>
      </c>
      <c r="M719" s="6">
        <f t="shared" si="447"/>
        <v>18300</v>
      </c>
      <c r="N719" s="27">
        <f t="shared" ref="N719:N721" si="448">J719/F719*100</f>
        <v>100</v>
      </c>
      <c r="O719" s="19"/>
      <c r="P719" s="19">
        <f>L719/H719*100</f>
        <v>100</v>
      </c>
      <c r="Q719" s="19">
        <f t="shared" ref="Q719" si="449">M719/I719*100</f>
        <v>100</v>
      </c>
    </row>
    <row r="720" spans="1:17" s="131" customFormat="1" ht="20.25" customHeight="1">
      <c r="A720" s="265"/>
      <c r="B720" s="265"/>
      <c r="C720" s="265"/>
      <c r="D720" s="265"/>
      <c r="E720" s="26" t="s">
        <v>518</v>
      </c>
      <c r="F720" s="18">
        <v>14619</v>
      </c>
      <c r="G720" s="19"/>
      <c r="H720" s="19">
        <v>14619</v>
      </c>
      <c r="I720" s="6"/>
      <c r="J720" s="18">
        <v>14619</v>
      </c>
      <c r="K720" s="19"/>
      <c r="L720" s="19">
        <v>14619</v>
      </c>
      <c r="M720" s="6"/>
      <c r="N720" s="27">
        <f t="shared" si="448"/>
        <v>100</v>
      </c>
      <c r="O720" s="19"/>
      <c r="P720" s="19">
        <f>L720/H720*100</f>
        <v>100</v>
      </c>
      <c r="Q720" s="19"/>
    </row>
    <row r="721" spans="1:17" s="131" customFormat="1" ht="20.25" customHeight="1">
      <c r="A721" s="265"/>
      <c r="B721" s="265"/>
      <c r="C721" s="265"/>
      <c r="D721" s="265"/>
      <c r="E721" s="26" t="s">
        <v>519</v>
      </c>
      <c r="F721" s="18">
        <v>18300</v>
      </c>
      <c r="G721" s="19"/>
      <c r="H721" s="19"/>
      <c r="I721" s="6">
        <v>18300</v>
      </c>
      <c r="J721" s="18">
        <v>18300</v>
      </c>
      <c r="K721" s="19"/>
      <c r="L721" s="19"/>
      <c r="M721" s="6">
        <v>18300</v>
      </c>
      <c r="N721" s="27">
        <f t="shared" si="448"/>
        <v>100</v>
      </c>
      <c r="O721" s="19"/>
      <c r="P721" s="19"/>
      <c r="Q721" s="19">
        <f t="shared" ref="Q721" si="450">M721/I721*100</f>
        <v>100</v>
      </c>
    </row>
    <row r="722" spans="1:17" s="131" customFormat="1" ht="20.25" customHeight="1">
      <c r="A722" s="270" t="s">
        <v>543</v>
      </c>
      <c r="B722" s="265" t="s">
        <v>544</v>
      </c>
      <c r="C722" s="265" t="s">
        <v>545</v>
      </c>
      <c r="D722" s="103" t="s">
        <v>397</v>
      </c>
      <c r="E722" s="26"/>
      <c r="F722" s="18">
        <f>F723+F724</f>
        <v>32919</v>
      </c>
      <c r="G722" s="19"/>
      <c r="H722" s="19">
        <f t="shared" ref="H722:M722" si="451">H723+H724</f>
        <v>14619</v>
      </c>
      <c r="I722" s="6">
        <f t="shared" si="451"/>
        <v>18300</v>
      </c>
      <c r="J722" s="18">
        <f>J723+J724</f>
        <v>32919</v>
      </c>
      <c r="K722" s="19"/>
      <c r="L722" s="19">
        <f t="shared" si="451"/>
        <v>14619</v>
      </c>
      <c r="M722" s="6">
        <f t="shared" si="451"/>
        <v>18300</v>
      </c>
      <c r="N722" s="27">
        <f t="shared" si="418"/>
        <v>100</v>
      </c>
      <c r="O722" s="19"/>
      <c r="P722" s="19">
        <f>L722/H722*100</f>
        <v>100</v>
      </c>
      <c r="Q722" s="19">
        <f t="shared" si="434"/>
        <v>100</v>
      </c>
    </row>
    <row r="723" spans="1:17" s="131" customFormat="1" ht="20.25" customHeight="1">
      <c r="A723" s="270"/>
      <c r="B723" s="265"/>
      <c r="C723" s="265"/>
      <c r="D723" s="265" t="s">
        <v>546</v>
      </c>
      <c r="E723" s="26" t="s">
        <v>518</v>
      </c>
      <c r="F723" s="18">
        <v>14619</v>
      </c>
      <c r="G723" s="19"/>
      <c r="H723" s="19">
        <v>14619</v>
      </c>
      <c r="I723" s="6"/>
      <c r="J723" s="18">
        <v>14619</v>
      </c>
      <c r="K723" s="19"/>
      <c r="L723" s="19">
        <v>14619</v>
      </c>
      <c r="M723" s="6"/>
      <c r="N723" s="27">
        <f t="shared" si="418"/>
        <v>100</v>
      </c>
      <c r="O723" s="19"/>
      <c r="P723" s="19">
        <f>L723/H723*100</f>
        <v>100</v>
      </c>
      <c r="Q723" s="19"/>
    </row>
    <row r="724" spans="1:17" s="131" customFormat="1" ht="20.25" customHeight="1">
      <c r="A724" s="270"/>
      <c r="B724" s="265"/>
      <c r="C724" s="265"/>
      <c r="D724" s="265"/>
      <c r="E724" s="26" t="s">
        <v>519</v>
      </c>
      <c r="F724" s="18">
        <v>18300</v>
      </c>
      <c r="G724" s="19"/>
      <c r="H724" s="19"/>
      <c r="I724" s="6">
        <v>18300</v>
      </c>
      <c r="J724" s="18">
        <v>18300</v>
      </c>
      <c r="K724" s="19"/>
      <c r="L724" s="19"/>
      <c r="M724" s="6">
        <v>18300</v>
      </c>
      <c r="N724" s="27">
        <f t="shared" si="418"/>
        <v>100</v>
      </c>
      <c r="O724" s="19"/>
      <c r="P724" s="19"/>
      <c r="Q724" s="19">
        <f t="shared" si="434"/>
        <v>100</v>
      </c>
    </row>
    <row r="725" spans="1:17" s="131" customFormat="1" ht="20.25" customHeight="1">
      <c r="A725" s="265" t="s">
        <v>547</v>
      </c>
      <c r="B725" s="265" t="s">
        <v>548</v>
      </c>
      <c r="C725" s="271" t="s">
        <v>549</v>
      </c>
      <c r="D725" s="103" t="s">
        <v>397</v>
      </c>
      <c r="E725" s="26"/>
      <c r="F725" s="18">
        <f>F726</f>
        <v>101507.86202</v>
      </c>
      <c r="G725" s="19"/>
      <c r="H725" s="19">
        <f t="shared" ref="H725:L725" si="452">H726</f>
        <v>8591</v>
      </c>
      <c r="I725" s="6">
        <f t="shared" si="452"/>
        <v>92916.86202</v>
      </c>
      <c r="J725" s="18">
        <f t="shared" si="452"/>
        <v>101507.86202</v>
      </c>
      <c r="K725" s="19"/>
      <c r="L725" s="19">
        <f t="shared" si="452"/>
        <v>8591</v>
      </c>
      <c r="M725" s="6">
        <f>M726</f>
        <v>92916.9</v>
      </c>
      <c r="N725" s="27">
        <f t="shared" si="418"/>
        <v>100</v>
      </c>
      <c r="O725" s="19"/>
      <c r="P725" s="19">
        <f>L725/H725*100</f>
        <v>100</v>
      </c>
      <c r="Q725" s="19">
        <f t="shared" si="434"/>
        <v>100.00004087525039</v>
      </c>
    </row>
    <row r="726" spans="1:17" s="131" customFormat="1" ht="20.25" customHeight="1">
      <c r="A726" s="265"/>
      <c r="B726" s="265"/>
      <c r="C726" s="271"/>
      <c r="D726" s="265" t="s">
        <v>530</v>
      </c>
      <c r="E726" s="26"/>
      <c r="F726" s="18">
        <f>SUM(F727:F731)</f>
        <v>101507.86202</v>
      </c>
      <c r="G726" s="19"/>
      <c r="H726" s="19">
        <f t="shared" ref="H726:I726" si="453">SUM(H727:H731)</f>
        <v>8591</v>
      </c>
      <c r="I726" s="6">
        <f t="shared" si="453"/>
        <v>92916.86202</v>
      </c>
      <c r="J726" s="18">
        <f>SUM(J727:J731)</f>
        <v>101507.86202</v>
      </c>
      <c r="K726" s="19"/>
      <c r="L726" s="19">
        <f t="shared" ref="L726" si="454">SUM(L727:L731)</f>
        <v>8591</v>
      </c>
      <c r="M726" s="6">
        <f>M727</f>
        <v>92916.9</v>
      </c>
      <c r="N726" s="27">
        <f t="shared" si="418"/>
        <v>100</v>
      </c>
      <c r="O726" s="19"/>
      <c r="P726" s="19">
        <f>L726/H726*100</f>
        <v>100</v>
      </c>
      <c r="Q726" s="19">
        <f t="shared" si="434"/>
        <v>100.00004087525039</v>
      </c>
    </row>
    <row r="727" spans="1:17" s="131" customFormat="1" ht="20.25" customHeight="1">
      <c r="A727" s="265"/>
      <c r="B727" s="265"/>
      <c r="C727" s="271"/>
      <c r="D727" s="265"/>
      <c r="E727" s="26" t="s">
        <v>521</v>
      </c>
      <c r="F727" s="18">
        <v>92916.86202</v>
      </c>
      <c r="G727" s="19"/>
      <c r="H727" s="19"/>
      <c r="I727" s="6">
        <v>92916.86202</v>
      </c>
      <c r="J727" s="18">
        <v>92916.86202</v>
      </c>
      <c r="K727" s="19"/>
      <c r="L727" s="19"/>
      <c r="M727" s="6">
        <v>92916.9</v>
      </c>
      <c r="N727" s="27">
        <f t="shared" si="418"/>
        <v>100</v>
      </c>
      <c r="O727" s="19"/>
      <c r="P727" s="19"/>
      <c r="Q727" s="19">
        <f>M727/I727*100</f>
        <v>100.00004087525039</v>
      </c>
    </row>
    <row r="728" spans="1:17" s="131" customFormat="1" ht="20.25" customHeight="1">
      <c r="A728" s="265"/>
      <c r="B728" s="265"/>
      <c r="C728" s="271"/>
      <c r="D728" s="265"/>
      <c r="E728" s="26" t="s">
        <v>520</v>
      </c>
      <c r="F728" s="18">
        <v>741</v>
      </c>
      <c r="G728" s="19"/>
      <c r="H728" s="19">
        <v>741</v>
      </c>
      <c r="I728" s="6"/>
      <c r="J728" s="18">
        <v>741</v>
      </c>
      <c r="K728" s="19"/>
      <c r="L728" s="19">
        <v>741</v>
      </c>
      <c r="M728" s="6"/>
      <c r="N728" s="27">
        <f t="shared" si="418"/>
        <v>100</v>
      </c>
      <c r="O728" s="19"/>
      <c r="P728" s="19">
        <f>L728/H728*100</f>
        <v>100</v>
      </c>
      <c r="Q728" s="19"/>
    </row>
    <row r="729" spans="1:17" s="131" customFormat="1" ht="20.25" customHeight="1">
      <c r="A729" s="265"/>
      <c r="B729" s="265"/>
      <c r="C729" s="271"/>
      <c r="D729" s="265"/>
      <c r="E729" s="26" t="s">
        <v>523</v>
      </c>
      <c r="F729" s="18">
        <f>G729+H729+I729</f>
        <v>100</v>
      </c>
      <c r="G729" s="19"/>
      <c r="H729" s="19">
        <v>100</v>
      </c>
      <c r="I729" s="6"/>
      <c r="J729" s="18">
        <f>K729+L729+M729</f>
        <v>100</v>
      </c>
      <c r="K729" s="19"/>
      <c r="L729" s="19">
        <v>100</v>
      </c>
      <c r="M729" s="6"/>
      <c r="N729" s="27">
        <f t="shared" ref="N729:N731" si="455">J729/F729*100</f>
        <v>100</v>
      </c>
      <c r="O729" s="19"/>
      <c r="P729" s="19">
        <f t="shared" ref="P729:P731" si="456">L729/H729*100</f>
        <v>100</v>
      </c>
      <c r="Q729" s="19"/>
    </row>
    <row r="730" spans="1:17" s="131" customFormat="1" ht="20.25" customHeight="1">
      <c r="A730" s="265"/>
      <c r="B730" s="265"/>
      <c r="C730" s="271"/>
      <c r="D730" s="265"/>
      <c r="E730" s="26" t="s">
        <v>522</v>
      </c>
      <c r="F730" s="18">
        <v>2750</v>
      </c>
      <c r="G730" s="19"/>
      <c r="H730" s="19">
        <v>2750</v>
      </c>
      <c r="I730" s="6"/>
      <c r="J730" s="18">
        <v>2750</v>
      </c>
      <c r="K730" s="19"/>
      <c r="L730" s="19">
        <v>2750</v>
      </c>
      <c r="M730" s="6"/>
      <c r="N730" s="27">
        <f t="shared" ref="N730" si="457">J730/F730*100</f>
        <v>100</v>
      </c>
      <c r="O730" s="19"/>
      <c r="P730" s="19">
        <f t="shared" ref="P730" si="458">L730/H730*100</f>
        <v>100</v>
      </c>
      <c r="Q730" s="19"/>
    </row>
    <row r="731" spans="1:17" s="131" customFormat="1" ht="20.25" customHeight="1">
      <c r="A731" s="265"/>
      <c r="B731" s="265"/>
      <c r="C731" s="271"/>
      <c r="D731" s="265"/>
      <c r="E731" s="26" t="s">
        <v>1515</v>
      </c>
      <c r="F731" s="18">
        <v>5000</v>
      </c>
      <c r="G731" s="19"/>
      <c r="H731" s="19">
        <v>5000</v>
      </c>
      <c r="I731" s="6"/>
      <c r="J731" s="18">
        <v>5000</v>
      </c>
      <c r="K731" s="19"/>
      <c r="L731" s="19">
        <v>5000</v>
      </c>
      <c r="M731" s="6"/>
      <c r="N731" s="27">
        <f t="shared" si="455"/>
        <v>100</v>
      </c>
      <c r="O731" s="19"/>
      <c r="P731" s="19">
        <f t="shared" si="456"/>
        <v>100</v>
      </c>
      <c r="Q731" s="19"/>
    </row>
    <row r="732" spans="1:17" s="131" customFormat="1" ht="20.25" customHeight="1">
      <c r="A732" s="270" t="s">
        <v>550</v>
      </c>
      <c r="B732" s="265" t="s">
        <v>551</v>
      </c>
      <c r="C732" s="265" t="s">
        <v>552</v>
      </c>
      <c r="D732" s="103" t="s">
        <v>15</v>
      </c>
      <c r="E732" s="26"/>
      <c r="F732" s="18">
        <v>92916.86202</v>
      </c>
      <c r="G732" s="19"/>
      <c r="H732" s="19"/>
      <c r="I732" s="6">
        <v>92916.9</v>
      </c>
      <c r="J732" s="18">
        <v>92916.86202</v>
      </c>
      <c r="K732" s="19"/>
      <c r="L732" s="19"/>
      <c r="M732" s="6">
        <f>M733</f>
        <v>92916.9</v>
      </c>
      <c r="N732" s="27">
        <f t="shared" ref="N732:N736" si="459">J732/F732*100</f>
        <v>100</v>
      </c>
      <c r="O732" s="19"/>
      <c r="P732" s="19"/>
      <c r="Q732" s="19">
        <f>M732/I732*100</f>
        <v>100</v>
      </c>
    </row>
    <row r="733" spans="1:17" s="131" customFormat="1" ht="20.25" customHeight="1">
      <c r="A733" s="270"/>
      <c r="B733" s="265"/>
      <c r="C733" s="265"/>
      <c r="D733" s="265" t="s">
        <v>553</v>
      </c>
      <c r="E733" s="26"/>
      <c r="F733" s="18">
        <v>92916.86202</v>
      </c>
      <c r="G733" s="19"/>
      <c r="H733" s="19"/>
      <c r="I733" s="6">
        <v>92916.9</v>
      </c>
      <c r="J733" s="18">
        <v>92916.86202</v>
      </c>
      <c r="K733" s="19"/>
      <c r="L733" s="19"/>
      <c r="M733" s="6">
        <v>92916.9</v>
      </c>
      <c r="N733" s="27">
        <f t="shared" si="459"/>
        <v>100</v>
      </c>
      <c r="O733" s="19"/>
      <c r="P733" s="19"/>
      <c r="Q733" s="19">
        <f>M733/I733*100</f>
        <v>100</v>
      </c>
    </row>
    <row r="734" spans="1:17" s="131" customFormat="1" ht="20.25" customHeight="1">
      <c r="A734" s="270"/>
      <c r="B734" s="265"/>
      <c r="C734" s="265"/>
      <c r="D734" s="265"/>
      <c r="E734" s="26" t="s">
        <v>521</v>
      </c>
      <c r="F734" s="18">
        <v>92916.86202</v>
      </c>
      <c r="G734" s="19"/>
      <c r="H734" s="19"/>
      <c r="I734" s="6">
        <v>92916.9</v>
      </c>
      <c r="J734" s="18">
        <v>92916.86202</v>
      </c>
      <c r="K734" s="19"/>
      <c r="L734" s="19"/>
      <c r="M734" s="6">
        <v>92916.9</v>
      </c>
      <c r="N734" s="27">
        <f t="shared" si="459"/>
        <v>100</v>
      </c>
      <c r="O734" s="19"/>
      <c r="P734" s="19"/>
      <c r="Q734" s="19">
        <f>M734/I734*100</f>
        <v>100</v>
      </c>
    </row>
    <row r="735" spans="1:17" s="131" customFormat="1" ht="20.25" customHeight="1">
      <c r="A735" s="270" t="s">
        <v>554</v>
      </c>
      <c r="B735" s="265" t="s">
        <v>1510</v>
      </c>
      <c r="C735" s="265" t="s">
        <v>552</v>
      </c>
      <c r="D735" s="103" t="s">
        <v>397</v>
      </c>
      <c r="E735" s="26"/>
      <c r="F735" s="18">
        <v>1173</v>
      </c>
      <c r="G735" s="19"/>
      <c r="H735" s="19">
        <f>H736</f>
        <v>741</v>
      </c>
      <c r="I735" s="6"/>
      <c r="J735" s="18">
        <v>1173</v>
      </c>
      <c r="K735" s="19"/>
      <c r="L735" s="19">
        <f>L736</f>
        <v>741</v>
      </c>
      <c r="M735" s="6"/>
      <c r="N735" s="27">
        <f t="shared" si="459"/>
        <v>100</v>
      </c>
      <c r="O735" s="19"/>
      <c r="P735" s="19">
        <f>L735/H735*100</f>
        <v>100</v>
      </c>
      <c r="Q735" s="19"/>
    </row>
    <row r="736" spans="1:17" s="131" customFormat="1" ht="20.25" customHeight="1">
      <c r="A736" s="270"/>
      <c r="B736" s="265"/>
      <c r="C736" s="265"/>
      <c r="D736" s="265" t="s">
        <v>555</v>
      </c>
      <c r="E736" s="26"/>
      <c r="F736" s="18">
        <v>1173</v>
      </c>
      <c r="G736" s="19"/>
      <c r="H736" s="19">
        <f>H737</f>
        <v>741</v>
      </c>
      <c r="I736" s="6"/>
      <c r="J736" s="18">
        <v>1173</v>
      </c>
      <c r="K736" s="19"/>
      <c r="L736" s="19">
        <f>L737</f>
        <v>741</v>
      </c>
      <c r="M736" s="6"/>
      <c r="N736" s="27">
        <f t="shared" si="459"/>
        <v>100</v>
      </c>
      <c r="O736" s="19"/>
      <c r="P736" s="19">
        <f>L736/H736*100</f>
        <v>100</v>
      </c>
      <c r="Q736" s="19"/>
    </row>
    <row r="737" spans="1:17" s="131" customFormat="1" ht="20.25" customHeight="1">
      <c r="A737" s="270"/>
      <c r="B737" s="265"/>
      <c r="C737" s="265"/>
      <c r="D737" s="265"/>
      <c r="E737" s="26" t="s">
        <v>520</v>
      </c>
      <c r="F737" s="18">
        <v>741</v>
      </c>
      <c r="G737" s="19"/>
      <c r="H737" s="19">
        <v>741</v>
      </c>
      <c r="I737" s="6"/>
      <c r="J737" s="18">
        <v>741</v>
      </c>
      <c r="K737" s="19"/>
      <c r="L737" s="19">
        <v>741</v>
      </c>
      <c r="M737" s="6"/>
      <c r="N737" s="27">
        <f t="shared" ref="N737:N769" si="460">J737/F737*100</f>
        <v>100</v>
      </c>
      <c r="O737" s="19"/>
      <c r="P737" s="19">
        <f>L737/H737*100</f>
        <v>100</v>
      </c>
      <c r="Q737" s="19"/>
    </row>
    <row r="738" spans="1:17" s="131" customFormat="1" ht="20.25" customHeight="1">
      <c r="A738" s="270" t="s">
        <v>556</v>
      </c>
      <c r="B738" s="265" t="s">
        <v>1511</v>
      </c>
      <c r="C738" s="265" t="s">
        <v>552</v>
      </c>
      <c r="D738" s="103" t="s">
        <v>15</v>
      </c>
      <c r="E738" s="26"/>
      <c r="F738" s="18">
        <f>G738+H738+I738</f>
        <v>100</v>
      </c>
      <c r="G738" s="19"/>
      <c r="H738" s="19">
        <v>100</v>
      </c>
      <c r="I738" s="6"/>
      <c r="J738" s="18">
        <f>K738+L738+M738</f>
        <v>100</v>
      </c>
      <c r="K738" s="19"/>
      <c r="L738" s="19">
        <v>100</v>
      </c>
      <c r="M738" s="6"/>
      <c r="N738" s="27">
        <f t="shared" si="460"/>
        <v>100</v>
      </c>
      <c r="O738" s="19"/>
      <c r="P738" s="19">
        <f t="shared" ref="P738:P746" si="461">L738/H738*100</f>
        <v>100</v>
      </c>
      <c r="Q738" s="19"/>
    </row>
    <row r="739" spans="1:17" s="131" customFormat="1" ht="20.25" customHeight="1">
      <c r="A739" s="270"/>
      <c r="B739" s="265"/>
      <c r="C739" s="265"/>
      <c r="D739" s="265" t="s">
        <v>555</v>
      </c>
      <c r="E739" s="26"/>
      <c r="F739" s="18">
        <f>G739+H739+I739</f>
        <v>100</v>
      </c>
      <c r="G739" s="19"/>
      <c r="H739" s="19">
        <v>100</v>
      </c>
      <c r="I739" s="6"/>
      <c r="J739" s="18">
        <f>K739+L739+M739</f>
        <v>100</v>
      </c>
      <c r="K739" s="19"/>
      <c r="L739" s="19">
        <v>100</v>
      </c>
      <c r="M739" s="6"/>
      <c r="N739" s="27">
        <f t="shared" si="460"/>
        <v>100</v>
      </c>
      <c r="O739" s="19"/>
      <c r="P739" s="19">
        <f t="shared" si="461"/>
        <v>100</v>
      </c>
      <c r="Q739" s="19"/>
    </row>
    <row r="740" spans="1:17" s="131" customFormat="1" ht="20.25" customHeight="1">
      <c r="A740" s="270"/>
      <c r="B740" s="265"/>
      <c r="C740" s="265"/>
      <c r="D740" s="265"/>
      <c r="E740" s="26" t="s">
        <v>523</v>
      </c>
      <c r="F740" s="18">
        <f>G740+H740+I740</f>
        <v>100</v>
      </c>
      <c r="G740" s="19"/>
      <c r="H740" s="19">
        <v>100</v>
      </c>
      <c r="I740" s="6"/>
      <c r="J740" s="18">
        <f>K740+L740+M740</f>
        <v>100</v>
      </c>
      <c r="K740" s="19"/>
      <c r="L740" s="19">
        <v>100</v>
      </c>
      <c r="M740" s="6"/>
      <c r="N740" s="27">
        <f t="shared" si="460"/>
        <v>100</v>
      </c>
      <c r="O740" s="19"/>
      <c r="P740" s="19">
        <f t="shared" si="461"/>
        <v>100</v>
      </c>
      <c r="Q740" s="19"/>
    </row>
    <row r="741" spans="1:17" s="131" customFormat="1" ht="20.25" customHeight="1">
      <c r="A741" s="270" t="s">
        <v>557</v>
      </c>
      <c r="B741" s="265" t="s">
        <v>1512</v>
      </c>
      <c r="C741" s="265" t="s">
        <v>552</v>
      </c>
      <c r="D741" s="103" t="s">
        <v>15</v>
      </c>
      <c r="E741" s="26"/>
      <c r="F741" s="18">
        <v>2750</v>
      </c>
      <c r="G741" s="19"/>
      <c r="H741" s="19">
        <v>2750</v>
      </c>
      <c r="I741" s="6"/>
      <c r="J741" s="18">
        <v>2750</v>
      </c>
      <c r="K741" s="19"/>
      <c r="L741" s="19">
        <v>2750</v>
      </c>
      <c r="M741" s="6"/>
      <c r="N741" s="27">
        <f t="shared" ref="N741:N743" si="462">J741/F741*100</f>
        <v>100</v>
      </c>
      <c r="O741" s="19"/>
      <c r="P741" s="19">
        <f t="shared" ref="P741:P743" si="463">L741/H741*100</f>
        <v>100</v>
      </c>
      <c r="Q741" s="19"/>
    </row>
    <row r="742" spans="1:17" s="131" customFormat="1" ht="20.25" customHeight="1">
      <c r="A742" s="270"/>
      <c r="B742" s="265"/>
      <c r="C742" s="265"/>
      <c r="D742" s="265" t="s">
        <v>555</v>
      </c>
      <c r="E742" s="26"/>
      <c r="F742" s="18">
        <v>2750</v>
      </c>
      <c r="G742" s="19"/>
      <c r="H742" s="19">
        <v>2750</v>
      </c>
      <c r="I742" s="6"/>
      <c r="J742" s="18">
        <v>2750</v>
      </c>
      <c r="K742" s="19"/>
      <c r="L742" s="19">
        <v>2750</v>
      </c>
      <c r="M742" s="6"/>
      <c r="N742" s="27">
        <f t="shared" si="462"/>
        <v>100</v>
      </c>
      <c r="O742" s="19"/>
      <c r="P742" s="19">
        <f t="shared" si="463"/>
        <v>100</v>
      </c>
      <c r="Q742" s="19"/>
    </row>
    <row r="743" spans="1:17" s="131" customFormat="1" ht="20.25" customHeight="1">
      <c r="A743" s="270"/>
      <c r="B743" s="265"/>
      <c r="C743" s="265"/>
      <c r="D743" s="265"/>
      <c r="E743" s="26" t="s">
        <v>522</v>
      </c>
      <c r="F743" s="18">
        <v>2750</v>
      </c>
      <c r="G743" s="19"/>
      <c r="H743" s="19">
        <v>2750</v>
      </c>
      <c r="I743" s="6"/>
      <c r="J743" s="18">
        <v>2750</v>
      </c>
      <c r="K743" s="19"/>
      <c r="L743" s="19">
        <v>2750</v>
      </c>
      <c r="M743" s="6"/>
      <c r="N743" s="27">
        <f t="shared" si="462"/>
        <v>100</v>
      </c>
      <c r="O743" s="19"/>
      <c r="P743" s="19">
        <f t="shared" si="463"/>
        <v>100</v>
      </c>
      <c r="Q743" s="19"/>
    </row>
    <row r="744" spans="1:17" s="131" customFormat="1" ht="20.25" customHeight="1">
      <c r="A744" s="270" t="s">
        <v>1513</v>
      </c>
      <c r="B744" s="265" t="s">
        <v>1514</v>
      </c>
      <c r="C744" s="265" t="s">
        <v>552</v>
      </c>
      <c r="D744" s="103" t="s">
        <v>15</v>
      </c>
      <c r="E744" s="26"/>
      <c r="F744" s="18">
        <v>5000</v>
      </c>
      <c r="G744" s="19"/>
      <c r="H744" s="19">
        <v>5000</v>
      </c>
      <c r="I744" s="6"/>
      <c r="J744" s="18">
        <v>5000</v>
      </c>
      <c r="K744" s="19"/>
      <c r="L744" s="19">
        <v>5000</v>
      </c>
      <c r="M744" s="6"/>
      <c r="N744" s="27">
        <f t="shared" si="460"/>
        <v>100</v>
      </c>
      <c r="O744" s="19"/>
      <c r="P744" s="19">
        <f t="shared" si="461"/>
        <v>100</v>
      </c>
      <c r="Q744" s="19"/>
    </row>
    <row r="745" spans="1:17" s="131" customFormat="1" ht="20.25" customHeight="1">
      <c r="A745" s="270"/>
      <c r="B745" s="265"/>
      <c r="C745" s="265"/>
      <c r="D745" s="265" t="s">
        <v>555</v>
      </c>
      <c r="E745" s="26"/>
      <c r="F745" s="18">
        <v>5000</v>
      </c>
      <c r="G745" s="19"/>
      <c r="H745" s="19">
        <v>5000</v>
      </c>
      <c r="I745" s="6"/>
      <c r="J745" s="18">
        <v>5000</v>
      </c>
      <c r="K745" s="19"/>
      <c r="L745" s="19">
        <v>5000</v>
      </c>
      <c r="M745" s="6"/>
      <c r="N745" s="27">
        <f t="shared" si="460"/>
        <v>100</v>
      </c>
      <c r="O745" s="19"/>
      <c r="P745" s="19">
        <f t="shared" si="461"/>
        <v>100</v>
      </c>
      <c r="Q745" s="19"/>
    </row>
    <row r="746" spans="1:17" s="131" customFormat="1" ht="20.25" customHeight="1">
      <c r="A746" s="270"/>
      <c r="B746" s="265"/>
      <c r="C746" s="265"/>
      <c r="D746" s="265"/>
      <c r="E746" s="26" t="s">
        <v>1515</v>
      </c>
      <c r="F746" s="18">
        <v>5000</v>
      </c>
      <c r="G746" s="19"/>
      <c r="H746" s="19">
        <v>5000</v>
      </c>
      <c r="I746" s="6"/>
      <c r="J746" s="18">
        <v>5000</v>
      </c>
      <c r="K746" s="19"/>
      <c r="L746" s="19">
        <v>5000</v>
      </c>
      <c r="M746" s="6"/>
      <c r="N746" s="27">
        <f t="shared" si="460"/>
        <v>100</v>
      </c>
      <c r="O746" s="19"/>
      <c r="P746" s="19">
        <f t="shared" si="461"/>
        <v>100</v>
      </c>
      <c r="Q746" s="19"/>
    </row>
    <row r="747" spans="1:17" s="131" customFormat="1" ht="20.25" customHeight="1">
      <c r="A747" s="265" t="s">
        <v>558</v>
      </c>
      <c r="B747" s="265" t="s">
        <v>559</v>
      </c>
      <c r="C747" s="265" t="s">
        <v>560</v>
      </c>
      <c r="D747" s="103" t="s">
        <v>15</v>
      </c>
      <c r="E747" s="26"/>
      <c r="F747" s="18">
        <v>195</v>
      </c>
      <c r="G747" s="19"/>
      <c r="H747" s="19"/>
      <c r="I747" s="6">
        <v>195</v>
      </c>
      <c r="J747" s="18">
        <v>195</v>
      </c>
      <c r="K747" s="19"/>
      <c r="L747" s="19"/>
      <c r="M747" s="6">
        <v>195</v>
      </c>
      <c r="N747" s="27">
        <f t="shared" si="460"/>
        <v>100</v>
      </c>
      <c r="O747" s="19"/>
      <c r="P747" s="19"/>
      <c r="Q747" s="19">
        <f t="shared" si="434"/>
        <v>100</v>
      </c>
    </row>
    <row r="748" spans="1:17" s="131" customFormat="1" ht="20.25" customHeight="1">
      <c r="A748" s="265"/>
      <c r="B748" s="265"/>
      <c r="C748" s="265"/>
      <c r="D748" s="265" t="s">
        <v>534</v>
      </c>
      <c r="E748" s="26"/>
      <c r="F748" s="18">
        <v>195</v>
      </c>
      <c r="G748" s="19"/>
      <c r="H748" s="19"/>
      <c r="I748" s="6">
        <v>195</v>
      </c>
      <c r="J748" s="18">
        <v>195</v>
      </c>
      <c r="K748" s="19"/>
      <c r="L748" s="19"/>
      <c r="M748" s="6">
        <v>195</v>
      </c>
      <c r="N748" s="27">
        <f t="shared" si="460"/>
        <v>100</v>
      </c>
      <c r="O748" s="19"/>
      <c r="P748" s="19"/>
      <c r="Q748" s="19">
        <f t="shared" si="434"/>
        <v>100</v>
      </c>
    </row>
    <row r="749" spans="1:17" s="131" customFormat="1" ht="20.25" customHeight="1">
      <c r="A749" s="265"/>
      <c r="B749" s="265"/>
      <c r="C749" s="265"/>
      <c r="D749" s="265"/>
      <c r="E749" s="26" t="str">
        <f>E752</f>
        <v>92714033920688510500</v>
      </c>
      <c r="F749" s="18">
        <v>195</v>
      </c>
      <c r="G749" s="19"/>
      <c r="H749" s="19"/>
      <c r="I749" s="6">
        <v>195</v>
      </c>
      <c r="J749" s="18">
        <v>195</v>
      </c>
      <c r="K749" s="19"/>
      <c r="L749" s="19"/>
      <c r="M749" s="6">
        <v>195</v>
      </c>
      <c r="N749" s="27">
        <f t="shared" si="460"/>
        <v>100</v>
      </c>
      <c r="O749" s="19"/>
      <c r="P749" s="19"/>
      <c r="Q749" s="19">
        <f t="shared" si="434"/>
        <v>100</v>
      </c>
    </row>
    <row r="750" spans="1:17" s="131" customFormat="1" ht="20.25" customHeight="1">
      <c r="A750" s="265" t="s">
        <v>561</v>
      </c>
      <c r="B750" s="265" t="s">
        <v>562</v>
      </c>
      <c r="C750" s="265" t="s">
        <v>563</v>
      </c>
      <c r="D750" s="103" t="s">
        <v>397</v>
      </c>
      <c r="E750" s="26"/>
      <c r="F750" s="18">
        <v>195</v>
      </c>
      <c r="G750" s="19"/>
      <c r="H750" s="19"/>
      <c r="I750" s="6">
        <v>195</v>
      </c>
      <c r="J750" s="18">
        <v>195</v>
      </c>
      <c r="K750" s="19"/>
      <c r="L750" s="19"/>
      <c r="M750" s="6">
        <v>195</v>
      </c>
      <c r="N750" s="27">
        <f t="shared" si="460"/>
        <v>100</v>
      </c>
      <c r="O750" s="19"/>
      <c r="P750" s="19"/>
      <c r="Q750" s="19">
        <f t="shared" si="434"/>
        <v>100</v>
      </c>
    </row>
    <row r="751" spans="1:17" s="131" customFormat="1" ht="20.25" customHeight="1">
      <c r="A751" s="265"/>
      <c r="B751" s="265"/>
      <c r="C751" s="265"/>
      <c r="D751" s="265" t="s">
        <v>564</v>
      </c>
      <c r="E751" s="26"/>
      <c r="F751" s="18">
        <v>195</v>
      </c>
      <c r="G751" s="19"/>
      <c r="H751" s="19"/>
      <c r="I751" s="6">
        <v>195</v>
      </c>
      <c r="J751" s="18">
        <v>195</v>
      </c>
      <c r="K751" s="19"/>
      <c r="L751" s="19"/>
      <c r="M751" s="6">
        <v>195</v>
      </c>
      <c r="N751" s="27">
        <f t="shared" si="460"/>
        <v>100</v>
      </c>
      <c r="O751" s="19"/>
      <c r="P751" s="19"/>
      <c r="Q751" s="19">
        <f t="shared" si="434"/>
        <v>100</v>
      </c>
    </row>
    <row r="752" spans="1:17" s="131" customFormat="1" ht="20.25" customHeight="1">
      <c r="A752" s="265"/>
      <c r="B752" s="265"/>
      <c r="C752" s="265"/>
      <c r="D752" s="265"/>
      <c r="E752" s="26" t="s">
        <v>1516</v>
      </c>
      <c r="F752" s="18">
        <v>195</v>
      </c>
      <c r="G752" s="19"/>
      <c r="H752" s="19"/>
      <c r="I752" s="6">
        <v>195</v>
      </c>
      <c r="J752" s="18">
        <v>195</v>
      </c>
      <c r="K752" s="19"/>
      <c r="L752" s="19"/>
      <c r="M752" s="6">
        <v>195</v>
      </c>
      <c r="N752" s="27">
        <f t="shared" si="460"/>
        <v>100</v>
      </c>
      <c r="O752" s="19"/>
      <c r="P752" s="19"/>
      <c r="Q752" s="19">
        <f t="shared" si="434"/>
        <v>100</v>
      </c>
    </row>
    <row r="753" spans="1:17" s="131" customFormat="1" ht="20.25" customHeight="1">
      <c r="A753" s="265" t="s">
        <v>565</v>
      </c>
      <c r="B753" s="265" t="s">
        <v>566</v>
      </c>
      <c r="C753" s="265" t="s">
        <v>560</v>
      </c>
      <c r="D753" s="103" t="s">
        <v>15</v>
      </c>
      <c r="E753" s="26"/>
      <c r="F753" s="18">
        <v>285.83152000000001</v>
      </c>
      <c r="G753" s="19"/>
      <c r="H753" s="19">
        <v>285.83152000000001</v>
      </c>
      <c r="I753" s="6"/>
      <c r="J753" s="18">
        <v>285.10395</v>
      </c>
      <c r="K753" s="19"/>
      <c r="L753" s="19">
        <v>285.10395</v>
      </c>
      <c r="M753" s="6"/>
      <c r="N753" s="27">
        <f t="shared" si="460"/>
        <v>99.74545494492699</v>
      </c>
      <c r="O753" s="19"/>
      <c r="P753" s="19">
        <f t="shared" ref="P753:P758" si="464">L753/H753*100</f>
        <v>99.74545494492699</v>
      </c>
      <c r="Q753" s="19"/>
    </row>
    <row r="754" spans="1:17" s="131" customFormat="1" ht="20.25" customHeight="1">
      <c r="A754" s="265"/>
      <c r="B754" s="265"/>
      <c r="C754" s="265"/>
      <c r="D754" s="265" t="s">
        <v>534</v>
      </c>
      <c r="E754" s="26"/>
      <c r="F754" s="18">
        <v>285.83152000000001</v>
      </c>
      <c r="G754" s="19"/>
      <c r="H754" s="19">
        <v>285.83152000000001</v>
      </c>
      <c r="I754" s="6"/>
      <c r="J754" s="18">
        <v>285.10395</v>
      </c>
      <c r="K754" s="19"/>
      <c r="L754" s="19">
        <v>285.10395</v>
      </c>
      <c r="M754" s="6"/>
      <c r="N754" s="27">
        <f t="shared" si="460"/>
        <v>99.74545494492699</v>
      </c>
      <c r="O754" s="19"/>
      <c r="P754" s="19">
        <f t="shared" si="464"/>
        <v>99.74545494492699</v>
      </c>
      <c r="Q754" s="19"/>
    </row>
    <row r="755" spans="1:17" s="131" customFormat="1" ht="20.25" customHeight="1">
      <c r="A755" s="265"/>
      <c r="B755" s="265"/>
      <c r="C755" s="265"/>
      <c r="D755" s="265"/>
      <c r="E755" s="26" t="s">
        <v>524</v>
      </c>
      <c r="F755" s="18">
        <v>285.83152000000001</v>
      </c>
      <c r="G755" s="19"/>
      <c r="H755" s="19">
        <v>285.83152000000001</v>
      </c>
      <c r="I755" s="6"/>
      <c r="J755" s="18">
        <v>285.10395</v>
      </c>
      <c r="K755" s="19"/>
      <c r="L755" s="19">
        <v>285.10395</v>
      </c>
      <c r="M755" s="6"/>
      <c r="N755" s="27">
        <f t="shared" si="460"/>
        <v>99.74545494492699</v>
      </c>
      <c r="O755" s="19"/>
      <c r="P755" s="19">
        <f t="shared" si="464"/>
        <v>99.74545494492699</v>
      </c>
      <c r="Q755" s="19"/>
    </row>
    <row r="756" spans="1:17" s="131" customFormat="1" ht="20.25" customHeight="1">
      <c r="A756" s="265" t="s">
        <v>567</v>
      </c>
      <c r="B756" s="265" t="s">
        <v>568</v>
      </c>
      <c r="C756" s="265" t="s">
        <v>569</v>
      </c>
      <c r="D756" s="103" t="s">
        <v>397</v>
      </c>
      <c r="E756" s="26"/>
      <c r="F756" s="18">
        <v>285.83152000000001</v>
      </c>
      <c r="G756" s="19"/>
      <c r="H756" s="19">
        <v>285.83152000000001</v>
      </c>
      <c r="I756" s="6"/>
      <c r="J756" s="18">
        <v>285.10395</v>
      </c>
      <c r="K756" s="19"/>
      <c r="L756" s="19">
        <v>285.10395</v>
      </c>
      <c r="M756" s="6"/>
      <c r="N756" s="27">
        <f t="shared" si="460"/>
        <v>99.74545494492699</v>
      </c>
      <c r="O756" s="19"/>
      <c r="P756" s="19">
        <f t="shared" si="464"/>
        <v>99.74545494492699</v>
      </c>
      <c r="Q756" s="19"/>
    </row>
    <row r="757" spans="1:17" s="131" customFormat="1" ht="20.25" customHeight="1">
      <c r="A757" s="265"/>
      <c r="B757" s="265"/>
      <c r="C757" s="265"/>
      <c r="D757" s="265" t="s">
        <v>570</v>
      </c>
      <c r="E757" s="26"/>
      <c r="F757" s="18">
        <v>285.83152000000001</v>
      </c>
      <c r="G757" s="19"/>
      <c r="H757" s="19">
        <v>285.83152000000001</v>
      </c>
      <c r="I757" s="6"/>
      <c r="J757" s="18">
        <v>285.10395</v>
      </c>
      <c r="K757" s="19"/>
      <c r="L757" s="19">
        <v>285.10395</v>
      </c>
      <c r="M757" s="6"/>
      <c r="N757" s="27">
        <f t="shared" si="460"/>
        <v>99.74545494492699</v>
      </c>
      <c r="O757" s="19"/>
      <c r="P757" s="19">
        <f t="shared" si="464"/>
        <v>99.74545494492699</v>
      </c>
      <c r="Q757" s="19"/>
    </row>
    <row r="758" spans="1:17" s="131" customFormat="1" ht="20.25" customHeight="1">
      <c r="A758" s="265"/>
      <c r="B758" s="265"/>
      <c r="C758" s="265"/>
      <c r="D758" s="265"/>
      <c r="E758" s="26" t="s">
        <v>524</v>
      </c>
      <c r="F758" s="18">
        <v>285.83152000000001</v>
      </c>
      <c r="G758" s="19"/>
      <c r="H758" s="19">
        <v>285.83152000000001</v>
      </c>
      <c r="I758" s="6"/>
      <c r="J758" s="18">
        <v>285.10395</v>
      </c>
      <c r="K758" s="19"/>
      <c r="L758" s="19">
        <v>285.10395</v>
      </c>
      <c r="M758" s="6"/>
      <c r="N758" s="27">
        <f t="shared" si="460"/>
        <v>99.74545494492699</v>
      </c>
      <c r="O758" s="19"/>
      <c r="P758" s="19">
        <f t="shared" si="464"/>
        <v>99.74545494492699</v>
      </c>
      <c r="Q758" s="19"/>
    </row>
    <row r="759" spans="1:17" s="131" customFormat="1" ht="20.25" customHeight="1">
      <c r="A759" s="265" t="s">
        <v>420</v>
      </c>
      <c r="B759" s="265" t="s">
        <v>571</v>
      </c>
      <c r="C759" s="265" t="s">
        <v>572</v>
      </c>
      <c r="D759" s="103" t="s">
        <v>397</v>
      </c>
      <c r="E759" s="26"/>
      <c r="F759" s="18">
        <v>11971.5</v>
      </c>
      <c r="G759" s="19"/>
      <c r="H759" s="19"/>
      <c r="I759" s="6">
        <v>11971.5</v>
      </c>
      <c r="J759" s="18">
        <v>11971.5</v>
      </c>
      <c r="K759" s="19"/>
      <c r="L759" s="19"/>
      <c r="M759" s="6">
        <v>11971.5</v>
      </c>
      <c r="N759" s="27">
        <f t="shared" si="460"/>
        <v>100</v>
      </c>
      <c r="O759" s="19"/>
      <c r="P759" s="19"/>
      <c r="Q759" s="19">
        <f t="shared" si="434"/>
        <v>100</v>
      </c>
    </row>
    <row r="760" spans="1:17" s="131" customFormat="1" ht="20.25" customHeight="1">
      <c r="A760" s="265"/>
      <c r="B760" s="265"/>
      <c r="C760" s="265"/>
      <c r="D760" s="265" t="s">
        <v>534</v>
      </c>
      <c r="E760" s="26"/>
      <c r="F760" s="18">
        <v>11971.5</v>
      </c>
      <c r="G760" s="19"/>
      <c r="H760" s="19"/>
      <c r="I760" s="6">
        <v>11971.5</v>
      </c>
      <c r="J760" s="18">
        <v>11971.5</v>
      </c>
      <c r="K760" s="19"/>
      <c r="L760" s="19"/>
      <c r="M760" s="6">
        <v>11971.5</v>
      </c>
      <c r="N760" s="27">
        <f t="shared" si="460"/>
        <v>100</v>
      </c>
      <c r="O760" s="19"/>
      <c r="P760" s="19"/>
      <c r="Q760" s="19">
        <f t="shared" si="434"/>
        <v>100</v>
      </c>
    </row>
    <row r="761" spans="1:17" s="131" customFormat="1" ht="20.25" customHeight="1">
      <c r="A761" s="265"/>
      <c r="B761" s="265"/>
      <c r="C761" s="265"/>
      <c r="D761" s="265"/>
      <c r="E761" s="26" t="s">
        <v>525</v>
      </c>
      <c r="F761" s="18">
        <v>11971.5</v>
      </c>
      <c r="G761" s="19"/>
      <c r="H761" s="19"/>
      <c r="I761" s="6">
        <v>11971.5</v>
      </c>
      <c r="J761" s="18">
        <v>11971.5</v>
      </c>
      <c r="K761" s="19"/>
      <c r="L761" s="19"/>
      <c r="M761" s="6">
        <v>11971.5</v>
      </c>
      <c r="N761" s="27">
        <f t="shared" si="460"/>
        <v>100</v>
      </c>
      <c r="O761" s="19"/>
      <c r="P761" s="19"/>
      <c r="Q761" s="19">
        <f t="shared" si="434"/>
        <v>100</v>
      </c>
    </row>
    <row r="762" spans="1:17" s="131" customFormat="1" ht="20.25" customHeight="1">
      <c r="A762" s="265" t="s">
        <v>379</v>
      </c>
      <c r="B762" s="265" t="s">
        <v>573</v>
      </c>
      <c r="C762" s="265" t="s">
        <v>574</v>
      </c>
      <c r="D762" s="103" t="s">
        <v>397</v>
      </c>
      <c r="E762" s="26"/>
      <c r="F762" s="18">
        <v>11971.5</v>
      </c>
      <c r="G762" s="19"/>
      <c r="H762" s="19"/>
      <c r="I762" s="6">
        <v>11971.5</v>
      </c>
      <c r="J762" s="18">
        <v>11971.5</v>
      </c>
      <c r="K762" s="19"/>
      <c r="L762" s="19"/>
      <c r="M762" s="6">
        <v>11971.5</v>
      </c>
      <c r="N762" s="27">
        <f t="shared" si="460"/>
        <v>100</v>
      </c>
      <c r="O762" s="19"/>
      <c r="P762" s="19"/>
      <c r="Q762" s="19">
        <f t="shared" si="434"/>
        <v>100</v>
      </c>
    </row>
    <row r="763" spans="1:17" s="131" customFormat="1" ht="20.25" customHeight="1">
      <c r="A763" s="265"/>
      <c r="B763" s="265"/>
      <c r="C763" s="265"/>
      <c r="D763" s="265" t="s">
        <v>534</v>
      </c>
      <c r="E763" s="26"/>
      <c r="F763" s="18">
        <v>11971.5</v>
      </c>
      <c r="G763" s="19"/>
      <c r="H763" s="19"/>
      <c r="I763" s="6">
        <v>11971.5</v>
      </c>
      <c r="J763" s="18">
        <v>11971.5</v>
      </c>
      <c r="K763" s="19"/>
      <c r="L763" s="19"/>
      <c r="M763" s="6">
        <v>11971.5</v>
      </c>
      <c r="N763" s="27">
        <f t="shared" si="460"/>
        <v>100</v>
      </c>
      <c r="O763" s="19"/>
      <c r="P763" s="19"/>
      <c r="Q763" s="19">
        <f t="shared" si="434"/>
        <v>100</v>
      </c>
    </row>
    <row r="764" spans="1:17" s="131" customFormat="1" ht="20.25" customHeight="1">
      <c r="A764" s="265"/>
      <c r="B764" s="265"/>
      <c r="C764" s="265"/>
      <c r="D764" s="265"/>
      <c r="E764" s="26" t="str">
        <f>E767</f>
        <v>92703103930188060500</v>
      </c>
      <c r="F764" s="18">
        <v>11971.5</v>
      </c>
      <c r="G764" s="19"/>
      <c r="H764" s="19"/>
      <c r="I764" s="6">
        <v>11971.5</v>
      </c>
      <c r="J764" s="18">
        <v>11971.5</v>
      </c>
      <c r="K764" s="19"/>
      <c r="L764" s="19"/>
      <c r="M764" s="6">
        <v>11971.5</v>
      </c>
      <c r="N764" s="27">
        <f t="shared" si="460"/>
        <v>100</v>
      </c>
      <c r="O764" s="19"/>
      <c r="P764" s="19"/>
      <c r="Q764" s="19">
        <f t="shared" si="434"/>
        <v>100</v>
      </c>
    </row>
    <row r="765" spans="1:17" s="131" customFormat="1" ht="20.25" customHeight="1">
      <c r="A765" s="265" t="s">
        <v>575</v>
      </c>
      <c r="B765" s="265" t="s">
        <v>576</v>
      </c>
      <c r="C765" s="265" t="s">
        <v>576</v>
      </c>
      <c r="D765" s="103" t="s">
        <v>397</v>
      </c>
      <c r="E765" s="26"/>
      <c r="F765" s="18">
        <v>11971.5</v>
      </c>
      <c r="G765" s="19"/>
      <c r="H765" s="19"/>
      <c r="I765" s="6">
        <v>11971.5</v>
      </c>
      <c r="J765" s="18">
        <v>11971.5</v>
      </c>
      <c r="K765" s="19"/>
      <c r="L765" s="19"/>
      <c r="M765" s="6">
        <v>11971.5</v>
      </c>
      <c r="N765" s="27">
        <f t="shared" si="460"/>
        <v>100</v>
      </c>
      <c r="O765" s="19"/>
      <c r="P765" s="19"/>
      <c r="Q765" s="19">
        <f t="shared" si="434"/>
        <v>100</v>
      </c>
    </row>
    <row r="766" spans="1:17" s="131" customFormat="1" ht="20.25" customHeight="1">
      <c r="A766" s="265"/>
      <c r="B766" s="265"/>
      <c r="C766" s="265"/>
      <c r="D766" s="265" t="s">
        <v>577</v>
      </c>
      <c r="E766" s="26"/>
      <c r="F766" s="18">
        <v>11971.5</v>
      </c>
      <c r="G766" s="19"/>
      <c r="H766" s="19"/>
      <c r="I766" s="6">
        <v>11971.5</v>
      </c>
      <c r="J766" s="18">
        <v>11971.5</v>
      </c>
      <c r="K766" s="19"/>
      <c r="L766" s="19"/>
      <c r="M766" s="6">
        <v>11971.5</v>
      </c>
      <c r="N766" s="27">
        <f t="shared" si="460"/>
        <v>100</v>
      </c>
      <c r="O766" s="19"/>
      <c r="P766" s="19"/>
      <c r="Q766" s="19">
        <f t="shared" si="434"/>
        <v>100</v>
      </c>
    </row>
    <row r="767" spans="1:17" s="131" customFormat="1" ht="20.25" customHeight="1">
      <c r="A767" s="265"/>
      <c r="B767" s="265"/>
      <c r="C767" s="265"/>
      <c r="D767" s="265"/>
      <c r="E767" s="26" t="s">
        <v>525</v>
      </c>
      <c r="F767" s="18">
        <v>11971.5</v>
      </c>
      <c r="G767" s="19"/>
      <c r="H767" s="19"/>
      <c r="I767" s="6">
        <v>11971.5</v>
      </c>
      <c r="J767" s="18">
        <v>11971.5</v>
      </c>
      <c r="K767" s="19"/>
      <c r="L767" s="19"/>
      <c r="M767" s="6">
        <v>11971.5</v>
      </c>
      <c r="N767" s="27">
        <f t="shared" si="460"/>
        <v>100</v>
      </c>
      <c r="O767" s="19"/>
      <c r="P767" s="19"/>
      <c r="Q767" s="19">
        <f t="shared" si="434"/>
        <v>100</v>
      </c>
    </row>
    <row r="768" spans="1:17" s="131" customFormat="1" ht="20.25" customHeight="1">
      <c r="A768" s="265" t="s">
        <v>423</v>
      </c>
      <c r="B768" s="265" t="s">
        <v>578</v>
      </c>
      <c r="C768" s="265" t="s">
        <v>579</v>
      </c>
      <c r="D768" s="103" t="s">
        <v>397</v>
      </c>
      <c r="E768" s="26"/>
      <c r="F768" s="18">
        <f t="shared" ref="F768" si="465">F769</f>
        <v>8981.4200199999996</v>
      </c>
      <c r="G768" s="19"/>
      <c r="H768" s="19"/>
      <c r="I768" s="6">
        <f t="shared" ref="I768" si="466">I769</f>
        <v>8981.4599999999991</v>
      </c>
      <c r="J768" s="18">
        <f t="shared" ref="J768" si="467">J769</f>
        <v>8955.9938199999997</v>
      </c>
      <c r="K768" s="19"/>
      <c r="L768" s="19"/>
      <c r="M768" s="6">
        <f t="shared" ref="M768" si="468">M769</f>
        <v>8956.0129300000008</v>
      </c>
      <c r="N768" s="27">
        <f t="shared" si="460"/>
        <v>99.716902227672449</v>
      </c>
      <c r="O768" s="19"/>
      <c r="P768" s="19"/>
      <c r="Q768" s="19">
        <f t="shared" si="434"/>
        <v>99.716671120285582</v>
      </c>
    </row>
    <row r="769" spans="1:17" s="131" customFormat="1" ht="20.25" customHeight="1">
      <c r="A769" s="265"/>
      <c r="B769" s="265"/>
      <c r="C769" s="265"/>
      <c r="D769" s="265" t="s">
        <v>534</v>
      </c>
      <c r="E769" s="26"/>
      <c r="F769" s="18">
        <f t="shared" ref="F769" si="469">F770+F771</f>
        <v>8981.4200199999996</v>
      </c>
      <c r="G769" s="19"/>
      <c r="H769" s="19"/>
      <c r="I769" s="6">
        <f t="shared" ref="I769:J769" si="470">I770+I771</f>
        <v>8981.4599999999991</v>
      </c>
      <c r="J769" s="18">
        <f t="shared" si="470"/>
        <v>8955.9938199999997</v>
      </c>
      <c r="K769" s="19"/>
      <c r="L769" s="19"/>
      <c r="M769" s="6">
        <f t="shared" ref="M769" si="471">M770+M771</f>
        <v>8956.0129300000008</v>
      </c>
      <c r="N769" s="27">
        <f t="shared" si="460"/>
        <v>99.716902227672449</v>
      </c>
      <c r="O769" s="19"/>
      <c r="P769" s="19"/>
      <c r="Q769" s="19">
        <f t="shared" si="434"/>
        <v>99.716671120285582</v>
      </c>
    </row>
    <row r="770" spans="1:17" s="131" customFormat="1" ht="20.25" customHeight="1">
      <c r="A770" s="265"/>
      <c r="B770" s="265"/>
      <c r="C770" s="265"/>
      <c r="D770" s="265"/>
      <c r="E770" s="26" t="s">
        <v>526</v>
      </c>
      <c r="F770" s="18">
        <v>7469.6600200000003</v>
      </c>
      <c r="G770" s="19"/>
      <c r="H770" s="19"/>
      <c r="I770" s="6">
        <v>7469.7</v>
      </c>
      <c r="J770" s="18">
        <v>7449.8129300000001</v>
      </c>
      <c r="K770" s="19"/>
      <c r="L770" s="19"/>
      <c r="M770" s="6">
        <v>7449.8129300000001</v>
      </c>
      <c r="N770" s="27">
        <f t="shared" ref="N770:N807" si="472">J770/F770*100</f>
        <v>99.734297277963663</v>
      </c>
      <c r="O770" s="19"/>
      <c r="P770" s="19"/>
      <c r="Q770" s="19">
        <f t="shared" si="434"/>
        <v>99.733763471089873</v>
      </c>
    </row>
    <row r="771" spans="1:17" s="131" customFormat="1" ht="20.25" customHeight="1">
      <c r="A771" s="265"/>
      <c r="B771" s="265"/>
      <c r="C771" s="265"/>
      <c r="D771" s="265"/>
      <c r="E771" s="26" t="s">
        <v>527</v>
      </c>
      <c r="F771" s="18">
        <v>1511.76</v>
      </c>
      <c r="G771" s="19"/>
      <c r="H771" s="19"/>
      <c r="I771" s="6">
        <v>1511.76</v>
      </c>
      <c r="J771" s="18">
        <v>1506.1808900000001</v>
      </c>
      <c r="K771" s="19"/>
      <c r="L771" s="19"/>
      <c r="M771" s="6">
        <v>1506.2</v>
      </c>
      <c r="N771" s="27">
        <f t="shared" si="472"/>
        <v>99.630952664444095</v>
      </c>
      <c r="O771" s="19"/>
      <c r="P771" s="19"/>
      <c r="Q771" s="19">
        <f t="shared" si="434"/>
        <v>99.632216753982121</v>
      </c>
    </row>
    <row r="772" spans="1:17" s="131" customFormat="1" ht="20.25" customHeight="1">
      <c r="A772" s="265" t="s">
        <v>135</v>
      </c>
      <c r="B772" s="266" t="s">
        <v>580</v>
      </c>
      <c r="C772" s="266" t="s">
        <v>581</v>
      </c>
      <c r="D772" s="103" t="s">
        <v>397</v>
      </c>
      <c r="E772" s="26"/>
      <c r="F772" s="18">
        <f t="shared" ref="F772" si="473">F773</f>
        <v>8981.4200199999996</v>
      </c>
      <c r="G772" s="19"/>
      <c r="H772" s="19"/>
      <c r="I772" s="6">
        <f t="shared" ref="I772" si="474">I773</f>
        <v>8981.4200199999996</v>
      </c>
      <c r="J772" s="18">
        <f t="shared" ref="J772" si="475">J773</f>
        <v>8955.9938199999997</v>
      </c>
      <c r="K772" s="19"/>
      <c r="L772" s="19"/>
      <c r="M772" s="6">
        <f t="shared" ref="M772" si="476">M773</f>
        <v>8955.9938199999997</v>
      </c>
      <c r="N772" s="27">
        <f t="shared" si="472"/>
        <v>99.716902227672449</v>
      </c>
      <c r="O772" s="19"/>
      <c r="P772" s="19"/>
      <c r="Q772" s="19">
        <f t="shared" si="434"/>
        <v>99.716902227672449</v>
      </c>
    </row>
    <row r="773" spans="1:17" s="131" customFormat="1" ht="20.25" customHeight="1">
      <c r="A773" s="265"/>
      <c r="B773" s="266"/>
      <c r="C773" s="266"/>
      <c r="D773" s="265" t="s">
        <v>534</v>
      </c>
      <c r="E773" s="26"/>
      <c r="F773" s="18">
        <f t="shared" ref="F773" si="477">F774+F775</f>
        <v>8981.4200199999996</v>
      </c>
      <c r="G773" s="19"/>
      <c r="H773" s="19"/>
      <c r="I773" s="6">
        <f t="shared" ref="I773:J773" si="478">I774+I775</f>
        <v>8981.4200199999996</v>
      </c>
      <c r="J773" s="18">
        <f t="shared" si="478"/>
        <v>8955.9938199999997</v>
      </c>
      <c r="K773" s="19"/>
      <c r="L773" s="19"/>
      <c r="M773" s="6">
        <f t="shared" ref="M773" si="479">M774+M775</f>
        <v>8955.9938199999997</v>
      </c>
      <c r="N773" s="27">
        <f t="shared" si="472"/>
        <v>99.716902227672449</v>
      </c>
      <c r="O773" s="19"/>
      <c r="P773" s="19"/>
      <c r="Q773" s="19">
        <f t="shared" si="434"/>
        <v>99.716902227672449</v>
      </c>
    </row>
    <row r="774" spans="1:17" s="131" customFormat="1" ht="20.25" customHeight="1">
      <c r="A774" s="265"/>
      <c r="B774" s="266"/>
      <c r="C774" s="266"/>
      <c r="D774" s="265"/>
      <c r="E774" s="26" t="s">
        <v>526</v>
      </c>
      <c r="F774" s="18">
        <v>7469.6600200000003</v>
      </c>
      <c r="G774" s="19"/>
      <c r="H774" s="19"/>
      <c r="I774" s="6">
        <v>7469.6600200000003</v>
      </c>
      <c r="J774" s="18">
        <v>7449.8129300000001</v>
      </c>
      <c r="K774" s="19"/>
      <c r="L774" s="19"/>
      <c r="M774" s="6">
        <v>7449.8129300000001</v>
      </c>
      <c r="N774" s="27">
        <f t="shared" si="472"/>
        <v>99.734297277963663</v>
      </c>
      <c r="O774" s="19"/>
      <c r="P774" s="19"/>
      <c r="Q774" s="19">
        <f t="shared" si="434"/>
        <v>99.734297277963663</v>
      </c>
    </row>
    <row r="775" spans="1:17" s="131" customFormat="1" ht="20.25" customHeight="1">
      <c r="A775" s="265"/>
      <c r="B775" s="266"/>
      <c r="C775" s="266"/>
      <c r="D775" s="265"/>
      <c r="E775" s="26" t="s">
        <v>527</v>
      </c>
      <c r="F775" s="18">
        <v>1511.76</v>
      </c>
      <c r="G775" s="19"/>
      <c r="H775" s="19"/>
      <c r="I775" s="6">
        <v>1511.76</v>
      </c>
      <c r="J775" s="18">
        <v>1506.1808900000001</v>
      </c>
      <c r="K775" s="19"/>
      <c r="L775" s="19"/>
      <c r="M775" s="6">
        <v>1506.1808900000001</v>
      </c>
      <c r="N775" s="27">
        <f t="shared" si="472"/>
        <v>99.630952664444095</v>
      </c>
      <c r="O775" s="19"/>
      <c r="P775" s="19"/>
      <c r="Q775" s="19">
        <f t="shared" si="434"/>
        <v>99.630952664444095</v>
      </c>
    </row>
    <row r="776" spans="1:17" s="131" customFormat="1" ht="20.25" customHeight="1">
      <c r="A776" s="265" t="s">
        <v>582</v>
      </c>
      <c r="B776" s="265" t="s">
        <v>583</v>
      </c>
      <c r="C776" s="265" t="s">
        <v>584</v>
      </c>
      <c r="D776" s="103" t="s">
        <v>15</v>
      </c>
      <c r="E776" s="26"/>
      <c r="F776" s="18">
        <f>F777</f>
        <v>8981.4200199999996</v>
      </c>
      <c r="G776" s="19"/>
      <c r="H776" s="19"/>
      <c r="I776" s="6">
        <f>I777</f>
        <v>8981.4200199999996</v>
      </c>
      <c r="J776" s="18">
        <f>J777</f>
        <v>8955.9938199999997</v>
      </c>
      <c r="K776" s="19"/>
      <c r="L776" s="19"/>
      <c r="M776" s="6">
        <f>M777</f>
        <v>8956.0129300000008</v>
      </c>
      <c r="N776" s="27">
        <f t="shared" si="472"/>
        <v>99.716902227672449</v>
      </c>
      <c r="O776" s="19"/>
      <c r="P776" s="19"/>
      <c r="Q776" s="19">
        <f t="shared" si="434"/>
        <v>99.717115000262524</v>
      </c>
    </row>
    <row r="777" spans="1:17" s="131" customFormat="1" ht="20.25" customHeight="1">
      <c r="A777" s="265"/>
      <c r="B777" s="265"/>
      <c r="C777" s="267"/>
      <c r="D777" s="265" t="s">
        <v>585</v>
      </c>
      <c r="E777" s="26"/>
      <c r="F777" s="18">
        <f>F778+F779</f>
        <v>8981.4200199999996</v>
      </c>
      <c r="G777" s="19"/>
      <c r="H777" s="19"/>
      <c r="I777" s="6">
        <f>I778+I779</f>
        <v>8981.4200199999996</v>
      </c>
      <c r="J777" s="18">
        <f>J778+J779</f>
        <v>8955.9938199999997</v>
      </c>
      <c r="K777" s="19"/>
      <c r="L777" s="19"/>
      <c r="M777" s="6">
        <f>M778+M779</f>
        <v>8956.0129300000008</v>
      </c>
      <c r="N777" s="27">
        <f t="shared" si="472"/>
        <v>99.716902227672449</v>
      </c>
      <c r="O777" s="19"/>
      <c r="P777" s="19"/>
      <c r="Q777" s="19">
        <f t="shared" si="434"/>
        <v>99.717115000262524</v>
      </c>
    </row>
    <row r="778" spans="1:17" s="131" customFormat="1" ht="20.25" customHeight="1">
      <c r="A778" s="265"/>
      <c r="B778" s="265"/>
      <c r="C778" s="267"/>
      <c r="D778" s="265"/>
      <c r="E778" s="26" t="s">
        <v>526</v>
      </c>
      <c r="F778" s="18">
        <v>7469.6600200000003</v>
      </c>
      <c r="G778" s="19"/>
      <c r="H778" s="19"/>
      <c r="I778" s="6">
        <v>7469.6600200000003</v>
      </c>
      <c r="J778" s="18">
        <v>7449.8129300000001</v>
      </c>
      <c r="K778" s="19"/>
      <c r="L778" s="19"/>
      <c r="M778" s="6">
        <v>7449.8129300000001</v>
      </c>
      <c r="N778" s="27">
        <f t="shared" si="472"/>
        <v>99.734297277963663</v>
      </c>
      <c r="O778" s="19"/>
      <c r="P778" s="19"/>
      <c r="Q778" s="19">
        <f t="shared" si="434"/>
        <v>99.734297277963663</v>
      </c>
    </row>
    <row r="779" spans="1:17" s="131" customFormat="1" ht="20.25" customHeight="1">
      <c r="A779" s="265"/>
      <c r="B779" s="265"/>
      <c r="C779" s="267"/>
      <c r="D779" s="265"/>
      <c r="E779" s="26" t="s">
        <v>527</v>
      </c>
      <c r="F779" s="18">
        <v>1511.76</v>
      </c>
      <c r="G779" s="19"/>
      <c r="H779" s="19"/>
      <c r="I779" s="6">
        <v>1511.76</v>
      </c>
      <c r="J779" s="18">
        <v>1506.1808900000001</v>
      </c>
      <c r="K779" s="19"/>
      <c r="L779" s="19"/>
      <c r="M779" s="6">
        <v>1506.2</v>
      </c>
      <c r="N779" s="27">
        <f t="shared" si="472"/>
        <v>99.630952664444095</v>
      </c>
      <c r="O779" s="19"/>
      <c r="P779" s="19"/>
      <c r="Q779" s="19">
        <f t="shared" si="434"/>
        <v>99.632216753982121</v>
      </c>
    </row>
    <row r="780" spans="1:17" s="131" customFormat="1" ht="25.5" customHeight="1">
      <c r="A780" s="268" t="s">
        <v>24</v>
      </c>
      <c r="B780" s="268" t="s">
        <v>586</v>
      </c>
      <c r="C780" s="268" t="s">
        <v>587</v>
      </c>
      <c r="D780" s="126" t="s">
        <v>15</v>
      </c>
      <c r="E780" s="28"/>
      <c r="F780" s="16">
        <f t="shared" ref="F780:M780" si="480">F781</f>
        <v>135946.58477999998</v>
      </c>
      <c r="G780" s="15">
        <f t="shared" si="480"/>
        <v>34425.18</v>
      </c>
      <c r="H780" s="15">
        <f t="shared" si="480"/>
        <v>5110.7</v>
      </c>
      <c r="I780" s="17">
        <f t="shared" si="480"/>
        <v>96410.70478</v>
      </c>
      <c r="J780" s="16">
        <f t="shared" si="480"/>
        <v>130520.96532999999</v>
      </c>
      <c r="K780" s="15">
        <f t="shared" si="480"/>
        <v>34425.18</v>
      </c>
      <c r="L780" s="15">
        <f t="shared" si="480"/>
        <v>5110.7</v>
      </c>
      <c r="M780" s="17">
        <f t="shared" si="480"/>
        <v>90985.254280000023</v>
      </c>
      <c r="N780" s="29">
        <f t="shared" si="472"/>
        <v>96.009006435299455</v>
      </c>
      <c r="O780" s="15">
        <f>K780/G780*100</f>
        <v>100</v>
      </c>
      <c r="P780" s="15">
        <f>L780/H780*100</f>
        <v>100</v>
      </c>
      <c r="Q780" s="15">
        <f t="shared" si="434"/>
        <v>94.372564216411092</v>
      </c>
    </row>
    <row r="781" spans="1:17" s="131" customFormat="1" ht="22.5" customHeight="1">
      <c r="A781" s="269"/>
      <c r="B781" s="269"/>
      <c r="C781" s="269"/>
      <c r="D781" s="260" t="s">
        <v>588</v>
      </c>
      <c r="E781" s="26"/>
      <c r="F781" s="18">
        <f t="shared" ref="F781:M781" si="481">SUM(F782:F811)</f>
        <v>135946.58477999998</v>
      </c>
      <c r="G781" s="19">
        <f t="shared" si="481"/>
        <v>34425.18</v>
      </c>
      <c r="H781" s="19">
        <f t="shared" si="481"/>
        <v>5110.7</v>
      </c>
      <c r="I781" s="6">
        <f t="shared" si="481"/>
        <v>96410.70478</v>
      </c>
      <c r="J781" s="18">
        <f t="shared" si="481"/>
        <v>130520.96532999999</v>
      </c>
      <c r="K781" s="19">
        <f t="shared" si="481"/>
        <v>34425.18</v>
      </c>
      <c r="L781" s="19">
        <f t="shared" si="481"/>
        <v>5110.7</v>
      </c>
      <c r="M781" s="6">
        <f t="shared" si="481"/>
        <v>90985.254280000023</v>
      </c>
      <c r="N781" s="27">
        <f t="shared" si="472"/>
        <v>96.009006435299455</v>
      </c>
      <c r="O781" s="19">
        <f>K781/G781*100</f>
        <v>100</v>
      </c>
      <c r="P781" s="19">
        <f>L781/H781*100</f>
        <v>100</v>
      </c>
      <c r="Q781" s="19">
        <f t="shared" si="434"/>
        <v>94.372564216411092</v>
      </c>
    </row>
    <row r="782" spans="1:17" s="131" customFormat="1" ht="12">
      <c r="A782" s="269"/>
      <c r="B782" s="269"/>
      <c r="C782" s="269"/>
      <c r="D782" s="261"/>
      <c r="E782" s="26" t="s">
        <v>589</v>
      </c>
      <c r="F782" s="18">
        <v>1003.8826800000001</v>
      </c>
      <c r="G782" s="19"/>
      <c r="H782" s="19">
        <v>1003.8826800000001</v>
      </c>
      <c r="I782" s="6"/>
      <c r="J782" s="19">
        <v>1003.8826800000001</v>
      </c>
      <c r="K782" s="19"/>
      <c r="L782" s="19">
        <v>1003.8826800000001</v>
      </c>
      <c r="M782" s="6"/>
      <c r="N782" s="27">
        <f t="shared" si="472"/>
        <v>100</v>
      </c>
      <c r="O782" s="19"/>
      <c r="P782" s="19">
        <f t="shared" ref="P782:P787" si="482">L782/H782*100</f>
        <v>100</v>
      </c>
      <c r="Q782" s="19"/>
    </row>
    <row r="783" spans="1:17" s="131" customFormat="1" ht="12">
      <c r="A783" s="269"/>
      <c r="B783" s="269"/>
      <c r="C783" s="269"/>
      <c r="D783" s="261"/>
      <c r="E783" s="26" t="s">
        <v>1756</v>
      </c>
      <c r="F783" s="18">
        <v>5.1173200000000003</v>
      </c>
      <c r="G783" s="19"/>
      <c r="H783" s="19">
        <v>5.1173200000000003</v>
      </c>
      <c r="I783" s="6"/>
      <c r="J783" s="18">
        <v>5.1173200000000003</v>
      </c>
      <c r="K783" s="19"/>
      <c r="L783" s="19">
        <v>5.1173200000000003</v>
      </c>
      <c r="M783" s="6"/>
      <c r="N783" s="27">
        <f t="shared" si="472"/>
        <v>100</v>
      </c>
      <c r="O783" s="19"/>
      <c r="P783" s="19">
        <f t="shared" si="482"/>
        <v>100</v>
      </c>
      <c r="Q783" s="19"/>
    </row>
    <row r="784" spans="1:17" s="131" customFormat="1" ht="12">
      <c r="A784" s="269"/>
      <c r="B784" s="269"/>
      <c r="C784" s="269"/>
      <c r="D784" s="261"/>
      <c r="E784" s="26" t="s">
        <v>591</v>
      </c>
      <c r="F784" s="18">
        <v>530.61838999999998</v>
      </c>
      <c r="G784" s="19"/>
      <c r="H784" s="19">
        <v>530.61838999999998</v>
      </c>
      <c r="I784" s="6"/>
      <c r="J784" s="18">
        <v>530.61838999999998</v>
      </c>
      <c r="K784" s="19"/>
      <c r="L784" s="19">
        <v>530.61838999999998</v>
      </c>
      <c r="M784" s="6"/>
      <c r="N784" s="27">
        <f t="shared" si="472"/>
        <v>100</v>
      </c>
      <c r="O784" s="19"/>
      <c r="P784" s="19">
        <f t="shared" si="482"/>
        <v>100</v>
      </c>
      <c r="Q784" s="19"/>
    </row>
    <row r="785" spans="1:17" s="131" customFormat="1" ht="12">
      <c r="A785" s="269"/>
      <c r="B785" s="269"/>
      <c r="C785" s="269"/>
      <c r="D785" s="261"/>
      <c r="E785" s="26" t="s">
        <v>592</v>
      </c>
      <c r="F785" s="18">
        <v>23.381609999999998</v>
      </c>
      <c r="G785" s="19"/>
      <c r="H785" s="19">
        <v>23.381609999999998</v>
      </c>
      <c r="I785" s="6"/>
      <c r="J785" s="18">
        <v>23.381609999999998</v>
      </c>
      <c r="K785" s="19"/>
      <c r="L785" s="19">
        <v>23.381609999999998</v>
      </c>
      <c r="M785" s="6"/>
      <c r="N785" s="27">
        <f t="shared" si="472"/>
        <v>100</v>
      </c>
      <c r="O785" s="19"/>
      <c r="P785" s="19">
        <f t="shared" si="482"/>
        <v>100</v>
      </c>
      <c r="Q785" s="19"/>
    </row>
    <row r="786" spans="1:17" s="131" customFormat="1" ht="12">
      <c r="A786" s="269"/>
      <c r="B786" s="269"/>
      <c r="C786" s="269"/>
      <c r="D786" s="261"/>
      <c r="E786" s="26" t="s">
        <v>593</v>
      </c>
      <c r="F786" s="18">
        <v>430.77229999999997</v>
      </c>
      <c r="G786" s="19"/>
      <c r="H786" s="19">
        <v>430.77229999999997</v>
      </c>
      <c r="I786" s="6"/>
      <c r="J786" s="18">
        <v>430.77229999999997</v>
      </c>
      <c r="K786" s="19"/>
      <c r="L786" s="19">
        <v>430.77229999999997</v>
      </c>
      <c r="M786" s="6"/>
      <c r="N786" s="27">
        <f t="shared" si="472"/>
        <v>100</v>
      </c>
      <c r="O786" s="19"/>
      <c r="P786" s="19">
        <f t="shared" si="482"/>
        <v>100</v>
      </c>
      <c r="Q786" s="19"/>
    </row>
    <row r="787" spans="1:17" s="131" customFormat="1" ht="12">
      <c r="A787" s="269"/>
      <c r="B787" s="269"/>
      <c r="C787" s="269"/>
      <c r="D787" s="261"/>
      <c r="E787" s="26" t="s">
        <v>594</v>
      </c>
      <c r="F787" s="18">
        <v>14.2277</v>
      </c>
      <c r="G787" s="19"/>
      <c r="H787" s="19">
        <v>14.2277</v>
      </c>
      <c r="I787" s="6"/>
      <c r="J787" s="18">
        <v>14.2277</v>
      </c>
      <c r="K787" s="19"/>
      <c r="L787" s="19">
        <v>14.2277</v>
      </c>
      <c r="M787" s="6"/>
      <c r="N787" s="27">
        <f t="shared" si="472"/>
        <v>100</v>
      </c>
      <c r="O787" s="19"/>
      <c r="P787" s="19">
        <f t="shared" si="482"/>
        <v>100</v>
      </c>
      <c r="Q787" s="19"/>
    </row>
    <row r="788" spans="1:17" s="131" customFormat="1" ht="12">
      <c r="A788" s="269"/>
      <c r="B788" s="269"/>
      <c r="C788" s="269"/>
      <c r="D788" s="261"/>
      <c r="E788" s="26" t="s">
        <v>595</v>
      </c>
      <c r="F788" s="18">
        <v>2418.6999999999998</v>
      </c>
      <c r="G788" s="19"/>
      <c r="H788" s="19"/>
      <c r="I788" s="6">
        <v>2418.6999999999998</v>
      </c>
      <c r="J788" s="18">
        <v>2402.9295499999998</v>
      </c>
      <c r="K788" s="19"/>
      <c r="L788" s="19"/>
      <c r="M788" s="6">
        <v>2402.9295499999998</v>
      </c>
      <c r="N788" s="27">
        <f t="shared" si="472"/>
        <v>99.347978252780422</v>
      </c>
      <c r="O788" s="19"/>
      <c r="P788" s="19"/>
      <c r="Q788" s="19">
        <f t="shared" ref="Q788:Q794" si="483">M788/I788*100</f>
        <v>99.347978252780422</v>
      </c>
    </row>
    <row r="789" spans="1:17" s="131" customFormat="1" ht="12">
      <c r="A789" s="269"/>
      <c r="B789" s="269"/>
      <c r="C789" s="269"/>
      <c r="D789" s="261"/>
      <c r="E789" s="26" t="s">
        <v>596</v>
      </c>
      <c r="F789" s="18">
        <v>55</v>
      </c>
      <c r="G789" s="19"/>
      <c r="H789" s="19"/>
      <c r="I789" s="6">
        <v>55</v>
      </c>
      <c r="J789" s="18">
        <v>44.85</v>
      </c>
      <c r="K789" s="19"/>
      <c r="L789" s="19"/>
      <c r="M789" s="6">
        <v>44.9</v>
      </c>
      <c r="N789" s="27">
        <f t="shared" si="472"/>
        <v>81.545454545454547</v>
      </c>
      <c r="O789" s="19"/>
      <c r="P789" s="19"/>
      <c r="Q789" s="19">
        <f t="shared" si="483"/>
        <v>81.636363636363626</v>
      </c>
    </row>
    <row r="790" spans="1:17" s="131" customFormat="1" ht="12">
      <c r="A790" s="269"/>
      <c r="B790" s="269"/>
      <c r="C790" s="269"/>
      <c r="D790" s="261"/>
      <c r="E790" s="26" t="s">
        <v>597</v>
      </c>
      <c r="F790" s="18">
        <v>12313.25</v>
      </c>
      <c r="G790" s="19"/>
      <c r="H790" s="19"/>
      <c r="I790" s="6">
        <v>12313.25</v>
      </c>
      <c r="J790" s="18">
        <v>12001.90698</v>
      </c>
      <c r="K790" s="19"/>
      <c r="L790" s="19"/>
      <c r="M790" s="6">
        <v>12001.90698</v>
      </c>
      <c r="N790" s="27">
        <f t="shared" si="472"/>
        <v>97.471479747426542</v>
      </c>
      <c r="O790" s="19"/>
      <c r="P790" s="19"/>
      <c r="Q790" s="19">
        <f t="shared" si="483"/>
        <v>97.471479747426542</v>
      </c>
    </row>
    <row r="791" spans="1:17" s="131" customFormat="1" ht="12">
      <c r="A791" s="269"/>
      <c r="B791" s="269"/>
      <c r="C791" s="269"/>
      <c r="D791" s="261"/>
      <c r="E791" s="26" t="s">
        <v>598</v>
      </c>
      <c r="F791" s="18">
        <v>8421.65</v>
      </c>
      <c r="G791" s="19"/>
      <c r="H791" s="19"/>
      <c r="I791" s="6">
        <v>8421.65</v>
      </c>
      <c r="J791" s="18">
        <v>7686.8261300000004</v>
      </c>
      <c r="K791" s="19"/>
      <c r="L791" s="19"/>
      <c r="M791" s="6">
        <v>7686.8261300000004</v>
      </c>
      <c r="N791" s="27">
        <f t="shared" si="472"/>
        <v>91.274585502840893</v>
      </c>
      <c r="O791" s="19"/>
      <c r="P791" s="19"/>
      <c r="Q791" s="19">
        <f t="shared" si="483"/>
        <v>91.274585502840893</v>
      </c>
    </row>
    <row r="792" spans="1:17" s="131" customFormat="1" ht="12">
      <c r="A792" s="269"/>
      <c r="B792" s="269"/>
      <c r="C792" s="269"/>
      <c r="D792" s="261"/>
      <c r="E792" s="26" t="s">
        <v>599</v>
      </c>
      <c r="F792" s="18">
        <v>20.100000000000001</v>
      </c>
      <c r="G792" s="19"/>
      <c r="H792" s="19"/>
      <c r="I792" s="6">
        <v>20.100000000000001</v>
      </c>
      <c r="J792" s="18">
        <v>20.041</v>
      </c>
      <c r="K792" s="19"/>
      <c r="L792" s="19"/>
      <c r="M792" s="6">
        <v>20.041</v>
      </c>
      <c r="N792" s="27">
        <f t="shared" si="472"/>
        <v>99.706467661691534</v>
      </c>
      <c r="O792" s="19"/>
      <c r="P792" s="19"/>
      <c r="Q792" s="19">
        <f t="shared" si="483"/>
        <v>99.706467661691534</v>
      </c>
    </row>
    <row r="793" spans="1:17" s="131" customFormat="1" ht="12">
      <c r="A793" s="269"/>
      <c r="B793" s="269"/>
      <c r="C793" s="269"/>
      <c r="D793" s="261"/>
      <c r="E793" s="26" t="s">
        <v>600</v>
      </c>
      <c r="F793" s="18">
        <v>3909.2</v>
      </c>
      <c r="G793" s="19"/>
      <c r="H793" s="19"/>
      <c r="I793" s="6">
        <v>3909.2</v>
      </c>
      <c r="J793" s="18">
        <v>3879.5660899999998</v>
      </c>
      <c r="K793" s="19"/>
      <c r="L793" s="19"/>
      <c r="M793" s="6">
        <v>3879.6</v>
      </c>
      <c r="N793" s="27">
        <f t="shared" si="472"/>
        <v>99.24194438759848</v>
      </c>
      <c r="O793" s="19"/>
      <c r="P793" s="19"/>
      <c r="Q793" s="19">
        <f t="shared" si="483"/>
        <v>99.242811828507115</v>
      </c>
    </row>
    <row r="794" spans="1:17" s="131" customFormat="1" ht="12">
      <c r="A794" s="269"/>
      <c r="B794" s="269"/>
      <c r="C794" s="269"/>
      <c r="D794" s="261"/>
      <c r="E794" s="26" t="s">
        <v>601</v>
      </c>
      <c r="F794" s="18">
        <v>170.74</v>
      </c>
      <c r="G794" s="19"/>
      <c r="H794" s="19"/>
      <c r="I794" s="6">
        <v>170.74</v>
      </c>
      <c r="J794" s="18">
        <v>170.21</v>
      </c>
      <c r="K794" s="19"/>
      <c r="L794" s="19"/>
      <c r="M794" s="6">
        <v>170.21</v>
      </c>
      <c r="N794" s="27">
        <f t="shared" si="472"/>
        <v>99.689586505798289</v>
      </c>
      <c r="O794" s="19"/>
      <c r="P794" s="19"/>
      <c r="Q794" s="19">
        <f t="shared" si="483"/>
        <v>99.689586505798289</v>
      </c>
    </row>
    <row r="795" spans="1:17" s="131" customFormat="1" ht="12">
      <c r="A795" s="269"/>
      <c r="B795" s="269"/>
      <c r="C795" s="269"/>
      <c r="D795" s="261"/>
      <c r="E795" s="26" t="s">
        <v>1518</v>
      </c>
      <c r="F795" s="18">
        <v>3032.7</v>
      </c>
      <c r="G795" s="19"/>
      <c r="H795" s="19">
        <v>3032.7</v>
      </c>
      <c r="I795" s="6"/>
      <c r="J795" s="18">
        <v>3032.7</v>
      </c>
      <c r="K795" s="19"/>
      <c r="L795" s="19">
        <v>3032.7</v>
      </c>
      <c r="M795" s="6"/>
      <c r="N795" s="27">
        <f t="shared" si="472"/>
        <v>100</v>
      </c>
      <c r="O795" s="19"/>
      <c r="P795" s="19">
        <f>L795/H795*100</f>
        <v>100</v>
      </c>
      <c r="Q795" s="19"/>
    </row>
    <row r="796" spans="1:17" s="131" customFormat="1" ht="12">
      <c r="A796" s="269"/>
      <c r="B796" s="269"/>
      <c r="C796" s="269"/>
      <c r="D796" s="261"/>
      <c r="E796" s="26" t="s">
        <v>1519</v>
      </c>
      <c r="F796" s="18">
        <v>24531.5</v>
      </c>
      <c r="G796" s="19"/>
      <c r="H796" s="19"/>
      <c r="I796" s="6">
        <v>24531.5</v>
      </c>
      <c r="J796" s="18">
        <v>23962.734209999999</v>
      </c>
      <c r="K796" s="19"/>
      <c r="L796" s="19"/>
      <c r="M796" s="6">
        <v>23962.734209999999</v>
      </c>
      <c r="N796" s="27">
        <f t="shared" si="472"/>
        <v>97.681487923689943</v>
      </c>
      <c r="O796" s="19"/>
      <c r="P796" s="19"/>
      <c r="Q796" s="19">
        <f t="shared" ref="Q796:Q801" si="484">M796/I796*100</f>
        <v>97.681487923689943</v>
      </c>
    </row>
    <row r="797" spans="1:17" s="131" customFormat="1" ht="12">
      <c r="A797" s="269"/>
      <c r="B797" s="269"/>
      <c r="C797" s="269"/>
      <c r="D797" s="261"/>
      <c r="E797" s="26" t="s">
        <v>1520</v>
      </c>
      <c r="F797" s="18">
        <v>7710.9369999999999</v>
      </c>
      <c r="G797" s="19"/>
      <c r="H797" s="19"/>
      <c r="I797" s="6">
        <v>7710.9369999999999</v>
      </c>
      <c r="J797" s="18">
        <v>7306.7613600000004</v>
      </c>
      <c r="K797" s="19"/>
      <c r="L797" s="19"/>
      <c r="M797" s="6">
        <v>7306.8</v>
      </c>
      <c r="N797" s="27">
        <f t="shared" si="472"/>
        <v>94.758410813108711</v>
      </c>
      <c r="O797" s="19"/>
      <c r="P797" s="19"/>
      <c r="Q797" s="19">
        <f t="shared" si="484"/>
        <v>94.758911919524181</v>
      </c>
    </row>
    <row r="798" spans="1:17" s="131" customFormat="1" ht="12">
      <c r="A798" s="269"/>
      <c r="B798" s="269"/>
      <c r="C798" s="269"/>
      <c r="D798" s="261"/>
      <c r="E798" s="26" t="s">
        <v>1521</v>
      </c>
      <c r="F798" s="18">
        <v>2095.9949999999999</v>
      </c>
      <c r="G798" s="19"/>
      <c r="H798" s="19"/>
      <c r="I798" s="6">
        <v>2095.9949999999999</v>
      </c>
      <c r="J798" s="18">
        <v>2060.4301999999998</v>
      </c>
      <c r="K798" s="19"/>
      <c r="L798" s="19"/>
      <c r="M798" s="6">
        <v>2060.4301999999998</v>
      </c>
      <c r="N798" s="27">
        <f t="shared" si="472"/>
        <v>98.303202059165216</v>
      </c>
      <c r="O798" s="19"/>
      <c r="P798" s="19"/>
      <c r="Q798" s="19">
        <f t="shared" si="484"/>
        <v>98.303202059165216</v>
      </c>
    </row>
    <row r="799" spans="1:17" s="131" customFormat="1" ht="12">
      <c r="A799" s="269"/>
      <c r="B799" s="269"/>
      <c r="C799" s="269"/>
      <c r="D799" s="261"/>
      <c r="E799" s="26" t="s">
        <v>1534</v>
      </c>
      <c r="F799" s="18">
        <v>2826.5</v>
      </c>
      <c r="G799" s="19"/>
      <c r="H799" s="19"/>
      <c r="I799" s="6">
        <v>2826.5</v>
      </c>
      <c r="J799" s="18">
        <v>2761.3490200000001</v>
      </c>
      <c r="K799" s="19"/>
      <c r="L799" s="19"/>
      <c r="M799" s="6">
        <v>2761.3490200000001</v>
      </c>
      <c r="N799" s="27">
        <f t="shared" si="472"/>
        <v>97.6949945161861</v>
      </c>
      <c r="O799" s="19"/>
      <c r="P799" s="19"/>
      <c r="Q799" s="19">
        <f t="shared" si="484"/>
        <v>97.6949945161861</v>
      </c>
    </row>
    <row r="800" spans="1:17" s="131" customFormat="1" ht="12">
      <c r="A800" s="269"/>
      <c r="B800" s="269"/>
      <c r="C800" s="269"/>
      <c r="D800" s="261"/>
      <c r="E800" s="26" t="s">
        <v>1535</v>
      </c>
      <c r="F800" s="18">
        <v>1070</v>
      </c>
      <c r="G800" s="19"/>
      <c r="H800" s="19"/>
      <c r="I800" s="6">
        <v>1070</v>
      </c>
      <c r="J800" s="18">
        <v>1063.5736199999999</v>
      </c>
      <c r="K800" s="19"/>
      <c r="L800" s="19"/>
      <c r="M800" s="6">
        <v>1063.5999999999999</v>
      </c>
      <c r="N800" s="27">
        <f t="shared" si="472"/>
        <v>99.399403738317744</v>
      </c>
      <c r="O800" s="19"/>
      <c r="P800" s="19"/>
      <c r="Q800" s="19">
        <f t="shared" si="484"/>
        <v>99.401869158878498</v>
      </c>
    </row>
    <row r="801" spans="1:17" s="131" customFormat="1" ht="12">
      <c r="A801" s="269"/>
      <c r="B801" s="269"/>
      <c r="C801" s="269"/>
      <c r="D801" s="261"/>
      <c r="E801" s="26" t="s">
        <v>1536</v>
      </c>
      <c r="F801" s="18">
        <v>832</v>
      </c>
      <c r="G801" s="19"/>
      <c r="H801" s="19"/>
      <c r="I801" s="6">
        <v>832</v>
      </c>
      <c r="J801" s="18">
        <v>832</v>
      </c>
      <c r="K801" s="19"/>
      <c r="L801" s="19"/>
      <c r="M801" s="6">
        <v>832</v>
      </c>
      <c r="N801" s="27">
        <f t="shared" si="472"/>
        <v>100</v>
      </c>
      <c r="O801" s="19"/>
      <c r="P801" s="19"/>
      <c r="Q801" s="19">
        <f t="shared" si="484"/>
        <v>100</v>
      </c>
    </row>
    <row r="802" spans="1:17" s="131" customFormat="1" ht="12">
      <c r="A802" s="269"/>
      <c r="B802" s="269"/>
      <c r="C802" s="269"/>
      <c r="D802" s="261"/>
      <c r="E802" s="26" t="s">
        <v>1523</v>
      </c>
      <c r="F802" s="18">
        <v>70</v>
      </c>
      <c r="G802" s="19"/>
      <c r="H802" s="19">
        <v>70</v>
      </c>
      <c r="I802" s="6"/>
      <c r="J802" s="18">
        <v>70</v>
      </c>
      <c r="K802" s="19"/>
      <c r="L802" s="19">
        <v>70</v>
      </c>
      <c r="M802" s="6"/>
      <c r="N802" s="27">
        <f t="shared" si="472"/>
        <v>100</v>
      </c>
      <c r="O802" s="27"/>
      <c r="P802" s="27">
        <f t="shared" ref="P802" si="485">L802/H802*100</f>
        <v>100</v>
      </c>
      <c r="Q802" s="27"/>
    </row>
    <row r="803" spans="1:17" s="131" customFormat="1" ht="12">
      <c r="A803" s="269"/>
      <c r="B803" s="269"/>
      <c r="C803" s="269"/>
      <c r="D803" s="261"/>
      <c r="E803" s="26" t="s">
        <v>1524</v>
      </c>
      <c r="F803" s="18">
        <v>34300.68</v>
      </c>
      <c r="G803" s="19">
        <v>34300.68</v>
      </c>
      <c r="H803" s="19"/>
      <c r="I803" s="6"/>
      <c r="J803" s="18">
        <v>34300.68</v>
      </c>
      <c r="K803" s="19">
        <v>34300.68</v>
      </c>
      <c r="L803" s="19"/>
      <c r="M803" s="6"/>
      <c r="N803" s="27">
        <f t="shared" si="472"/>
        <v>100</v>
      </c>
      <c r="O803" s="27">
        <f t="shared" ref="O803" si="486">K803/G803*100</f>
        <v>100</v>
      </c>
      <c r="P803" s="27"/>
      <c r="Q803" s="27"/>
    </row>
    <row r="804" spans="1:17" s="131" customFormat="1" ht="12">
      <c r="A804" s="269"/>
      <c r="B804" s="269"/>
      <c r="C804" s="269"/>
      <c r="D804" s="261"/>
      <c r="E804" s="26" t="s">
        <v>1525</v>
      </c>
      <c r="F804" s="18">
        <v>23024.088940000001</v>
      </c>
      <c r="G804" s="19"/>
      <c r="H804" s="19"/>
      <c r="I804" s="6">
        <v>23024.088940000001</v>
      </c>
      <c r="J804" s="18">
        <v>20105.120070000001</v>
      </c>
      <c r="K804" s="19"/>
      <c r="L804" s="19"/>
      <c r="M804" s="6">
        <v>20105.120070000001</v>
      </c>
      <c r="N804" s="27">
        <f t="shared" si="472"/>
        <v>87.322109128371011</v>
      </c>
      <c r="O804" s="27"/>
      <c r="P804" s="27"/>
      <c r="Q804" s="27">
        <f t="shared" ref="Q804:Q807" si="487">M804/I804*100</f>
        <v>87.322109128371011</v>
      </c>
    </row>
    <row r="805" spans="1:17" s="131" customFormat="1" ht="12">
      <c r="A805" s="269"/>
      <c r="B805" s="269"/>
      <c r="C805" s="269"/>
      <c r="D805" s="261"/>
      <c r="E805" s="26" t="s">
        <v>1526</v>
      </c>
      <c r="F805" s="18">
        <v>78.159000000000006</v>
      </c>
      <c r="G805" s="19"/>
      <c r="H805" s="19"/>
      <c r="I805" s="6">
        <v>78.159000000000006</v>
      </c>
      <c r="J805" s="18">
        <v>78.159000000000006</v>
      </c>
      <c r="K805" s="19"/>
      <c r="L805" s="19"/>
      <c r="M805" s="6">
        <v>78.159000000000006</v>
      </c>
      <c r="N805" s="27">
        <f t="shared" si="472"/>
        <v>100</v>
      </c>
      <c r="O805" s="27"/>
      <c r="P805" s="27"/>
      <c r="Q805" s="27">
        <f t="shared" si="487"/>
        <v>100</v>
      </c>
    </row>
    <row r="806" spans="1:17" s="131" customFormat="1" ht="12">
      <c r="A806" s="269"/>
      <c r="B806" s="269"/>
      <c r="C806" s="269"/>
      <c r="D806" s="261"/>
      <c r="E806" s="26" t="s">
        <v>1527</v>
      </c>
      <c r="F806" s="18">
        <v>9.5847200000000008</v>
      </c>
      <c r="G806" s="19"/>
      <c r="H806" s="19"/>
      <c r="I806" s="6">
        <v>9.5847200000000008</v>
      </c>
      <c r="J806" s="18">
        <v>9.5847200000000008</v>
      </c>
      <c r="K806" s="19"/>
      <c r="L806" s="19"/>
      <c r="M806" s="6">
        <v>9.6</v>
      </c>
      <c r="N806" s="27">
        <f t="shared" si="472"/>
        <v>100</v>
      </c>
      <c r="O806" s="27"/>
      <c r="P806" s="27"/>
      <c r="Q806" s="27">
        <f t="shared" si="487"/>
        <v>100.15942041082056</v>
      </c>
    </row>
    <row r="807" spans="1:17" s="131" customFormat="1" ht="12">
      <c r="A807" s="269"/>
      <c r="B807" s="269"/>
      <c r="C807" s="269"/>
      <c r="D807" s="261"/>
      <c r="E807" s="26" t="s">
        <v>1528</v>
      </c>
      <c r="F807" s="143">
        <v>1.2E-4</v>
      </c>
      <c r="G807" s="144"/>
      <c r="H807" s="144"/>
      <c r="I807" s="145">
        <v>1.2E-4</v>
      </c>
      <c r="J807" s="143">
        <v>1.2E-4</v>
      </c>
      <c r="K807" s="144"/>
      <c r="L807" s="144"/>
      <c r="M807" s="145">
        <v>1.2E-4</v>
      </c>
      <c r="N807" s="27">
        <f t="shared" si="472"/>
        <v>100</v>
      </c>
      <c r="O807" s="19"/>
      <c r="P807" s="19"/>
      <c r="Q807" s="19">
        <f t="shared" si="487"/>
        <v>100</v>
      </c>
    </row>
    <row r="808" spans="1:17" s="131" customFormat="1" ht="12">
      <c r="A808" s="269"/>
      <c r="B808" s="269"/>
      <c r="C808" s="269"/>
      <c r="D808" s="261"/>
      <c r="E808" s="26" t="s">
        <v>1529</v>
      </c>
      <c r="F808" s="18">
        <v>100</v>
      </c>
      <c r="G808" s="19"/>
      <c r="H808" s="19"/>
      <c r="I808" s="6">
        <v>100</v>
      </c>
      <c r="J808" s="18">
        <v>100</v>
      </c>
      <c r="K808" s="19"/>
      <c r="L808" s="19"/>
      <c r="M808" s="6">
        <v>100</v>
      </c>
      <c r="N808" s="27">
        <v>72.3</v>
      </c>
      <c r="O808" s="19"/>
      <c r="P808" s="19"/>
      <c r="Q808" s="19">
        <v>72.3</v>
      </c>
    </row>
    <row r="809" spans="1:17" s="131" customFormat="1" ht="12">
      <c r="A809" s="269"/>
      <c r="B809" s="269"/>
      <c r="C809" s="269"/>
      <c r="D809" s="261"/>
      <c r="E809" s="26" t="s">
        <v>1532</v>
      </c>
      <c r="F809" s="18">
        <v>124.5</v>
      </c>
      <c r="G809" s="19">
        <v>124.5</v>
      </c>
      <c r="H809" s="19"/>
      <c r="I809" s="6"/>
      <c r="J809" s="18">
        <v>124.5</v>
      </c>
      <c r="K809" s="19">
        <v>124.5</v>
      </c>
      <c r="L809" s="19"/>
      <c r="M809" s="6"/>
      <c r="N809" s="27">
        <f t="shared" ref="N809:N811" si="488">J809/F809*100</f>
        <v>100</v>
      </c>
      <c r="O809" s="27">
        <f t="shared" ref="O809" si="489">K809/G809*100</f>
        <v>100</v>
      </c>
      <c r="P809" s="27"/>
      <c r="Q809" s="19"/>
    </row>
    <row r="810" spans="1:17" s="131" customFormat="1" ht="12">
      <c r="A810" s="269"/>
      <c r="B810" s="269"/>
      <c r="C810" s="269"/>
      <c r="D810" s="261"/>
      <c r="E810" s="26" t="s">
        <v>1540</v>
      </c>
      <c r="F810" s="18">
        <v>6726</v>
      </c>
      <c r="G810" s="19"/>
      <c r="H810" s="19"/>
      <c r="I810" s="6">
        <v>6726</v>
      </c>
      <c r="J810" s="18">
        <v>6408.7952599999999</v>
      </c>
      <c r="K810" s="19"/>
      <c r="L810" s="19"/>
      <c r="M810" s="6">
        <v>6408.8</v>
      </c>
      <c r="N810" s="27">
        <f t="shared" si="488"/>
        <v>95.283902170680932</v>
      </c>
      <c r="O810" s="19"/>
      <c r="P810" s="19"/>
      <c r="Q810" s="19">
        <f t="shared" ref="Q810:Q811" si="490">M810/I810*100</f>
        <v>95.283972643473092</v>
      </c>
    </row>
    <row r="811" spans="1:17" s="131" customFormat="1" ht="12">
      <c r="A811" s="269"/>
      <c r="B811" s="269"/>
      <c r="C811" s="269"/>
      <c r="D811" s="261"/>
      <c r="E811" s="26" t="s">
        <v>1541</v>
      </c>
      <c r="F811" s="18">
        <v>97.3</v>
      </c>
      <c r="G811" s="19"/>
      <c r="H811" s="19"/>
      <c r="I811" s="6">
        <v>97.3</v>
      </c>
      <c r="J811" s="18">
        <v>90.248000000000005</v>
      </c>
      <c r="K811" s="19"/>
      <c r="L811" s="19"/>
      <c r="M811" s="6">
        <v>90.248000000000005</v>
      </c>
      <c r="N811" s="27">
        <f t="shared" si="488"/>
        <v>92.752312435765688</v>
      </c>
      <c r="O811" s="19"/>
      <c r="P811" s="19"/>
      <c r="Q811" s="19">
        <f t="shared" si="490"/>
        <v>92.752312435765688</v>
      </c>
    </row>
    <row r="812" spans="1:17" s="131" customFormat="1" ht="26.25" customHeight="1">
      <c r="A812" s="258" t="s">
        <v>19</v>
      </c>
      <c r="B812" s="258" t="s">
        <v>602</v>
      </c>
      <c r="C812" s="258"/>
      <c r="D812" s="103" t="s">
        <v>15</v>
      </c>
      <c r="E812" s="26"/>
      <c r="F812" s="18">
        <f>F813</f>
        <v>2008</v>
      </c>
      <c r="G812" s="19"/>
      <c r="H812" s="19">
        <f>H813</f>
        <v>2008</v>
      </c>
      <c r="I812" s="6"/>
      <c r="J812" s="18">
        <f>J813</f>
        <v>2008</v>
      </c>
      <c r="K812" s="19"/>
      <c r="L812" s="19">
        <f>L813</f>
        <v>2008</v>
      </c>
      <c r="M812" s="6"/>
      <c r="N812" s="27">
        <f t="shared" ref="N812:N837" si="491">J812/F812*100</f>
        <v>100</v>
      </c>
      <c r="O812" s="19"/>
      <c r="P812" s="19">
        <f t="shared" ref="P812:P831" si="492">L812/H812*100</f>
        <v>100</v>
      </c>
      <c r="Q812" s="19"/>
    </row>
    <row r="813" spans="1:17" s="131" customFormat="1" ht="36.75" customHeight="1">
      <c r="A813" s="259"/>
      <c r="B813" s="259"/>
      <c r="C813" s="259"/>
      <c r="D813" s="260" t="s">
        <v>588</v>
      </c>
      <c r="E813" s="26"/>
      <c r="F813" s="18">
        <f>SUM(F814:F819)</f>
        <v>2008</v>
      </c>
      <c r="G813" s="19"/>
      <c r="H813" s="19">
        <f>SUM(H814:H819)</f>
        <v>2008</v>
      </c>
      <c r="I813" s="6"/>
      <c r="J813" s="18">
        <f>SUM(J814:J819)</f>
        <v>2008</v>
      </c>
      <c r="K813" s="19"/>
      <c r="L813" s="19">
        <f>SUM(L814:L819)</f>
        <v>2008</v>
      </c>
      <c r="M813" s="6"/>
      <c r="N813" s="27">
        <f t="shared" si="491"/>
        <v>100</v>
      </c>
      <c r="O813" s="19"/>
      <c r="P813" s="19">
        <f t="shared" si="492"/>
        <v>100</v>
      </c>
      <c r="Q813" s="19"/>
    </row>
    <row r="814" spans="1:17" s="131" customFormat="1" ht="36.75" customHeight="1">
      <c r="A814" s="259"/>
      <c r="B814" s="259"/>
      <c r="C814" s="259"/>
      <c r="D814" s="261"/>
      <c r="E814" s="26" t="s">
        <v>589</v>
      </c>
      <c r="F814" s="18">
        <v>1003.8826800000001</v>
      </c>
      <c r="G814" s="19"/>
      <c r="H814" s="19">
        <v>1003.8826800000001</v>
      </c>
      <c r="I814" s="6"/>
      <c r="J814" s="19">
        <v>1003.8826800000001</v>
      </c>
      <c r="K814" s="19"/>
      <c r="L814" s="19">
        <v>1003.8826800000001</v>
      </c>
      <c r="M814" s="6"/>
      <c r="N814" s="27">
        <f t="shared" si="491"/>
        <v>100</v>
      </c>
      <c r="O814" s="19"/>
      <c r="P814" s="19">
        <f t="shared" si="492"/>
        <v>100</v>
      </c>
      <c r="Q814" s="19"/>
    </row>
    <row r="815" spans="1:17" s="131" customFormat="1" ht="36.75" customHeight="1">
      <c r="A815" s="259"/>
      <c r="B815" s="259"/>
      <c r="C815" s="259"/>
      <c r="D815" s="261"/>
      <c r="E815" s="26" t="s">
        <v>590</v>
      </c>
      <c r="F815" s="18">
        <v>5.1173200000000003</v>
      </c>
      <c r="G815" s="19"/>
      <c r="H815" s="19">
        <v>5.1173200000000003</v>
      </c>
      <c r="I815" s="6"/>
      <c r="J815" s="18">
        <v>5.1173200000000003</v>
      </c>
      <c r="K815" s="19"/>
      <c r="L815" s="19">
        <v>5.1173200000000003</v>
      </c>
      <c r="M815" s="6"/>
      <c r="N815" s="27">
        <f t="shared" si="491"/>
        <v>100</v>
      </c>
      <c r="O815" s="19"/>
      <c r="P815" s="19">
        <f t="shared" si="492"/>
        <v>100</v>
      </c>
      <c r="Q815" s="19"/>
    </row>
    <row r="816" spans="1:17" s="131" customFormat="1" ht="36.75" customHeight="1">
      <c r="A816" s="259"/>
      <c r="B816" s="259"/>
      <c r="C816" s="259"/>
      <c r="D816" s="261"/>
      <c r="E816" s="26" t="s">
        <v>591</v>
      </c>
      <c r="F816" s="18">
        <v>530.61838999999998</v>
      </c>
      <c r="G816" s="19"/>
      <c r="H816" s="19">
        <v>530.61838999999998</v>
      </c>
      <c r="I816" s="6"/>
      <c r="J816" s="18">
        <v>530.61838999999998</v>
      </c>
      <c r="K816" s="19"/>
      <c r="L816" s="19">
        <v>530.61838999999998</v>
      </c>
      <c r="M816" s="6"/>
      <c r="N816" s="27">
        <f t="shared" si="491"/>
        <v>100</v>
      </c>
      <c r="O816" s="19"/>
      <c r="P816" s="19">
        <f t="shared" si="492"/>
        <v>100</v>
      </c>
      <c r="Q816" s="19"/>
    </row>
    <row r="817" spans="1:17" s="131" customFormat="1" ht="36.75" customHeight="1">
      <c r="A817" s="259"/>
      <c r="B817" s="259"/>
      <c r="C817" s="259"/>
      <c r="D817" s="261"/>
      <c r="E817" s="26" t="s">
        <v>592</v>
      </c>
      <c r="F817" s="18">
        <v>23.381609999999998</v>
      </c>
      <c r="G817" s="19"/>
      <c r="H817" s="19">
        <v>23.381609999999998</v>
      </c>
      <c r="I817" s="6"/>
      <c r="J817" s="18">
        <v>23.381609999999998</v>
      </c>
      <c r="K817" s="19"/>
      <c r="L817" s="19">
        <v>23.381609999999998</v>
      </c>
      <c r="M817" s="6"/>
      <c r="N817" s="27">
        <f t="shared" si="491"/>
        <v>100</v>
      </c>
      <c r="O817" s="19"/>
      <c r="P817" s="19">
        <f t="shared" si="492"/>
        <v>100</v>
      </c>
      <c r="Q817" s="19"/>
    </row>
    <row r="818" spans="1:17" s="131" customFormat="1" ht="36.75" customHeight="1">
      <c r="A818" s="259"/>
      <c r="B818" s="259"/>
      <c r="C818" s="259"/>
      <c r="D818" s="261"/>
      <c r="E818" s="26" t="s">
        <v>593</v>
      </c>
      <c r="F818" s="18">
        <v>430.77229999999997</v>
      </c>
      <c r="G818" s="19"/>
      <c r="H818" s="19">
        <v>430.77229999999997</v>
      </c>
      <c r="I818" s="6"/>
      <c r="J818" s="18">
        <v>430.77229999999997</v>
      </c>
      <c r="K818" s="19"/>
      <c r="L818" s="19">
        <v>430.77229999999997</v>
      </c>
      <c r="M818" s="6"/>
      <c r="N818" s="27">
        <f t="shared" si="491"/>
        <v>100</v>
      </c>
      <c r="O818" s="19"/>
      <c r="P818" s="19">
        <f t="shared" si="492"/>
        <v>100</v>
      </c>
      <c r="Q818" s="19"/>
    </row>
    <row r="819" spans="1:17" s="131" customFormat="1" ht="36.75" customHeight="1">
      <c r="A819" s="259"/>
      <c r="B819" s="259"/>
      <c r="C819" s="259"/>
      <c r="D819" s="262"/>
      <c r="E819" s="26" t="s">
        <v>594</v>
      </c>
      <c r="F819" s="18">
        <v>14.2277</v>
      </c>
      <c r="G819" s="19"/>
      <c r="H819" s="19">
        <v>14.2277</v>
      </c>
      <c r="I819" s="6"/>
      <c r="J819" s="18">
        <v>14.2277</v>
      </c>
      <c r="K819" s="19"/>
      <c r="L819" s="19">
        <v>14.2277</v>
      </c>
      <c r="M819" s="6"/>
      <c r="N819" s="27">
        <f t="shared" si="491"/>
        <v>100</v>
      </c>
      <c r="O819" s="19"/>
      <c r="P819" s="19">
        <f t="shared" si="492"/>
        <v>100</v>
      </c>
      <c r="Q819" s="19"/>
    </row>
    <row r="820" spans="1:17" s="131" customFormat="1" ht="21" customHeight="1">
      <c r="A820" s="260" t="s">
        <v>20</v>
      </c>
      <c r="B820" s="260" t="s">
        <v>603</v>
      </c>
      <c r="C820" s="260" t="s">
        <v>604</v>
      </c>
      <c r="D820" s="103" t="s">
        <v>15</v>
      </c>
      <c r="E820" s="26"/>
      <c r="F820" s="18">
        <f>F821</f>
        <v>1009</v>
      </c>
      <c r="G820" s="19"/>
      <c r="H820" s="19">
        <f>H821</f>
        <v>1009</v>
      </c>
      <c r="I820" s="6"/>
      <c r="J820" s="18">
        <f>J821</f>
        <v>1009</v>
      </c>
      <c r="K820" s="19"/>
      <c r="L820" s="19">
        <f>L821</f>
        <v>1009</v>
      </c>
      <c r="M820" s="6"/>
      <c r="N820" s="27">
        <f t="shared" si="491"/>
        <v>100</v>
      </c>
      <c r="O820" s="19"/>
      <c r="P820" s="19">
        <f t="shared" si="492"/>
        <v>100</v>
      </c>
      <c r="Q820" s="19"/>
    </row>
    <row r="821" spans="1:17" s="131" customFormat="1" ht="36.75" customHeight="1">
      <c r="A821" s="261"/>
      <c r="B821" s="261"/>
      <c r="C821" s="261"/>
      <c r="D821" s="260" t="s">
        <v>605</v>
      </c>
      <c r="E821" s="26"/>
      <c r="F821" s="18">
        <f>F822+F823</f>
        <v>1009</v>
      </c>
      <c r="G821" s="19"/>
      <c r="H821" s="19">
        <f>H822+H823</f>
        <v>1009</v>
      </c>
      <c r="I821" s="6"/>
      <c r="J821" s="18">
        <f>J822+J823</f>
        <v>1009</v>
      </c>
      <c r="K821" s="19"/>
      <c r="L821" s="19">
        <f>L822+L823</f>
        <v>1009</v>
      </c>
      <c r="M821" s="6"/>
      <c r="N821" s="27">
        <f t="shared" si="491"/>
        <v>100</v>
      </c>
      <c r="O821" s="19"/>
      <c r="P821" s="19">
        <f t="shared" si="492"/>
        <v>100</v>
      </c>
      <c r="Q821" s="19"/>
    </row>
    <row r="822" spans="1:17" s="131" customFormat="1" ht="36.75" customHeight="1">
      <c r="A822" s="261"/>
      <c r="B822" s="261"/>
      <c r="C822" s="261"/>
      <c r="D822" s="261"/>
      <c r="E822" s="26" t="s">
        <v>589</v>
      </c>
      <c r="F822" s="19">
        <v>1003.8826800000001</v>
      </c>
      <c r="G822" s="19"/>
      <c r="H822" s="19">
        <v>1003.8826800000001</v>
      </c>
      <c r="I822" s="6"/>
      <c r="J822" s="19">
        <v>1003.8826800000001</v>
      </c>
      <c r="K822" s="19"/>
      <c r="L822" s="19">
        <v>1003.8826800000001</v>
      </c>
      <c r="M822" s="6"/>
      <c r="N822" s="27">
        <f t="shared" si="491"/>
        <v>100</v>
      </c>
      <c r="O822" s="19"/>
      <c r="P822" s="19">
        <f t="shared" si="492"/>
        <v>100</v>
      </c>
      <c r="Q822" s="19"/>
    </row>
    <row r="823" spans="1:17" s="131" customFormat="1" ht="36.75" customHeight="1">
      <c r="A823" s="262"/>
      <c r="B823" s="262"/>
      <c r="C823" s="262"/>
      <c r="D823" s="262"/>
      <c r="E823" s="26" t="s">
        <v>590</v>
      </c>
      <c r="F823" s="18">
        <v>5.1173200000000003</v>
      </c>
      <c r="G823" s="19"/>
      <c r="H823" s="19">
        <v>5.1173200000000003</v>
      </c>
      <c r="I823" s="6"/>
      <c r="J823" s="18">
        <v>5.1173200000000003</v>
      </c>
      <c r="K823" s="19"/>
      <c r="L823" s="19">
        <v>5.1173200000000003</v>
      </c>
      <c r="M823" s="6"/>
      <c r="N823" s="27">
        <f t="shared" si="491"/>
        <v>100</v>
      </c>
      <c r="O823" s="19"/>
      <c r="P823" s="19">
        <f t="shared" si="492"/>
        <v>100</v>
      </c>
      <c r="Q823" s="19"/>
    </row>
    <row r="824" spans="1:17" s="131" customFormat="1" ht="23.25" customHeight="1">
      <c r="A824" s="260" t="s">
        <v>375</v>
      </c>
      <c r="B824" s="260" t="s">
        <v>606</v>
      </c>
      <c r="C824" s="260" t="s">
        <v>607</v>
      </c>
      <c r="D824" s="103" t="s">
        <v>15</v>
      </c>
      <c r="E824" s="26"/>
      <c r="F824" s="18">
        <f>F825</f>
        <v>554</v>
      </c>
      <c r="G824" s="19"/>
      <c r="H824" s="19">
        <f>H825</f>
        <v>554</v>
      </c>
      <c r="I824" s="6"/>
      <c r="J824" s="18">
        <f>J825</f>
        <v>554</v>
      </c>
      <c r="K824" s="19"/>
      <c r="L824" s="19">
        <f>L825</f>
        <v>554</v>
      </c>
      <c r="M824" s="6"/>
      <c r="N824" s="27">
        <f t="shared" si="491"/>
        <v>100</v>
      </c>
      <c r="O824" s="19"/>
      <c r="P824" s="19">
        <f t="shared" si="492"/>
        <v>100</v>
      </c>
      <c r="Q824" s="19"/>
    </row>
    <row r="825" spans="1:17" s="131" customFormat="1" ht="36.75" customHeight="1">
      <c r="A825" s="261"/>
      <c r="B825" s="261"/>
      <c r="C825" s="261"/>
      <c r="D825" s="260" t="s">
        <v>608</v>
      </c>
      <c r="E825" s="26"/>
      <c r="F825" s="18">
        <f>F826+F827</f>
        <v>554</v>
      </c>
      <c r="G825" s="19"/>
      <c r="H825" s="19">
        <f>H826+H827</f>
        <v>554</v>
      </c>
      <c r="I825" s="6"/>
      <c r="J825" s="18">
        <f>J826+J827</f>
        <v>554</v>
      </c>
      <c r="K825" s="19"/>
      <c r="L825" s="19">
        <f>L826+L827</f>
        <v>554</v>
      </c>
      <c r="M825" s="6"/>
      <c r="N825" s="27">
        <f t="shared" si="491"/>
        <v>100</v>
      </c>
      <c r="O825" s="19"/>
      <c r="P825" s="19">
        <f t="shared" si="492"/>
        <v>100</v>
      </c>
      <c r="Q825" s="19"/>
    </row>
    <row r="826" spans="1:17" s="131" customFormat="1" ht="36.75" customHeight="1">
      <c r="A826" s="261"/>
      <c r="B826" s="261"/>
      <c r="C826" s="261"/>
      <c r="D826" s="261"/>
      <c r="E826" s="26" t="s">
        <v>591</v>
      </c>
      <c r="F826" s="18">
        <v>530.61838999999998</v>
      </c>
      <c r="G826" s="19"/>
      <c r="H826" s="19">
        <v>530.61838999999998</v>
      </c>
      <c r="I826" s="6"/>
      <c r="J826" s="18">
        <v>530.61838999999998</v>
      </c>
      <c r="K826" s="19"/>
      <c r="L826" s="19">
        <v>530.61838999999998</v>
      </c>
      <c r="M826" s="6"/>
      <c r="N826" s="27">
        <f t="shared" si="491"/>
        <v>100</v>
      </c>
      <c r="O826" s="19"/>
      <c r="P826" s="19">
        <f t="shared" si="492"/>
        <v>100</v>
      </c>
      <c r="Q826" s="19"/>
    </row>
    <row r="827" spans="1:17" s="131" customFormat="1" ht="36.75" customHeight="1">
      <c r="A827" s="262"/>
      <c r="B827" s="262"/>
      <c r="C827" s="262"/>
      <c r="D827" s="262"/>
      <c r="E827" s="26" t="s">
        <v>592</v>
      </c>
      <c r="F827" s="18">
        <v>23.381609999999998</v>
      </c>
      <c r="G827" s="19"/>
      <c r="H827" s="19">
        <v>23.381609999999998</v>
      </c>
      <c r="I827" s="6"/>
      <c r="J827" s="18">
        <v>23.381609999999998</v>
      </c>
      <c r="K827" s="19"/>
      <c r="L827" s="19">
        <v>23.381609999999998</v>
      </c>
      <c r="M827" s="6"/>
      <c r="N827" s="27">
        <f t="shared" si="491"/>
        <v>100</v>
      </c>
      <c r="O827" s="19"/>
      <c r="P827" s="19">
        <f t="shared" si="492"/>
        <v>100</v>
      </c>
      <c r="Q827" s="19"/>
    </row>
    <row r="828" spans="1:17" s="131" customFormat="1" ht="36.75" customHeight="1">
      <c r="A828" s="258" t="s">
        <v>609</v>
      </c>
      <c r="B828" s="258" t="s">
        <v>610</v>
      </c>
      <c r="C828" s="258" t="s">
        <v>611</v>
      </c>
      <c r="D828" s="103" t="s">
        <v>15</v>
      </c>
      <c r="E828" s="26"/>
      <c r="F828" s="18">
        <f>F829</f>
        <v>445</v>
      </c>
      <c r="G828" s="19"/>
      <c r="H828" s="19">
        <f>H829</f>
        <v>445</v>
      </c>
      <c r="I828" s="6"/>
      <c r="J828" s="18">
        <f>J829</f>
        <v>445</v>
      </c>
      <c r="K828" s="19"/>
      <c r="L828" s="19">
        <f>L829</f>
        <v>445</v>
      </c>
      <c r="M828" s="6"/>
      <c r="N828" s="27">
        <f t="shared" si="491"/>
        <v>100</v>
      </c>
      <c r="O828" s="19"/>
      <c r="P828" s="19">
        <f t="shared" si="492"/>
        <v>100</v>
      </c>
      <c r="Q828" s="19"/>
    </row>
    <row r="829" spans="1:17" s="131" customFormat="1" ht="36.75" customHeight="1">
      <c r="A829" s="259"/>
      <c r="B829" s="259"/>
      <c r="C829" s="259"/>
      <c r="D829" s="260" t="s">
        <v>612</v>
      </c>
      <c r="E829" s="26"/>
      <c r="F829" s="18">
        <f>F830+F831</f>
        <v>445</v>
      </c>
      <c r="G829" s="19"/>
      <c r="H829" s="19">
        <f>H830+H831</f>
        <v>445</v>
      </c>
      <c r="I829" s="6"/>
      <c r="J829" s="18">
        <f>J830+J831</f>
        <v>445</v>
      </c>
      <c r="K829" s="19"/>
      <c r="L829" s="19">
        <f>L830+L831</f>
        <v>445</v>
      </c>
      <c r="M829" s="6"/>
      <c r="N829" s="27">
        <f t="shared" si="491"/>
        <v>100</v>
      </c>
      <c r="O829" s="19"/>
      <c r="P829" s="19">
        <f t="shared" si="492"/>
        <v>100</v>
      </c>
      <c r="Q829" s="19"/>
    </row>
    <row r="830" spans="1:17" s="131" customFormat="1" ht="36.75" customHeight="1">
      <c r="A830" s="259"/>
      <c r="B830" s="259"/>
      <c r="C830" s="259"/>
      <c r="D830" s="261"/>
      <c r="E830" s="26" t="s">
        <v>593</v>
      </c>
      <c r="F830" s="18">
        <v>430.77229999999997</v>
      </c>
      <c r="G830" s="19"/>
      <c r="H830" s="19">
        <v>430.77229999999997</v>
      </c>
      <c r="I830" s="6"/>
      <c r="J830" s="18">
        <v>430.77229999999997</v>
      </c>
      <c r="K830" s="19"/>
      <c r="L830" s="19">
        <v>430.77229999999997</v>
      </c>
      <c r="M830" s="6"/>
      <c r="N830" s="27">
        <f t="shared" si="491"/>
        <v>100</v>
      </c>
      <c r="O830" s="19"/>
      <c r="P830" s="19">
        <f t="shared" si="492"/>
        <v>100</v>
      </c>
      <c r="Q830" s="19"/>
    </row>
    <row r="831" spans="1:17" s="131" customFormat="1" ht="36.75" customHeight="1">
      <c r="A831" s="259"/>
      <c r="B831" s="259"/>
      <c r="C831" s="259"/>
      <c r="D831" s="261"/>
      <c r="E831" s="26" t="s">
        <v>594</v>
      </c>
      <c r="F831" s="18">
        <v>14.2277</v>
      </c>
      <c r="G831" s="19"/>
      <c r="H831" s="19">
        <v>14.2277</v>
      </c>
      <c r="I831" s="6"/>
      <c r="J831" s="18">
        <v>14.2277</v>
      </c>
      <c r="K831" s="19"/>
      <c r="L831" s="19">
        <v>14.2277</v>
      </c>
      <c r="M831" s="6"/>
      <c r="N831" s="27">
        <f t="shared" si="491"/>
        <v>100</v>
      </c>
      <c r="O831" s="19"/>
      <c r="P831" s="19">
        <f t="shared" si="492"/>
        <v>100</v>
      </c>
      <c r="Q831" s="19"/>
    </row>
    <row r="832" spans="1:17" s="131" customFormat="1" ht="36.75" customHeight="1">
      <c r="A832" s="260" t="s">
        <v>342</v>
      </c>
      <c r="B832" s="260" t="s">
        <v>613</v>
      </c>
      <c r="C832" s="260" t="s">
        <v>1517</v>
      </c>
      <c r="D832" s="103" t="s">
        <v>15</v>
      </c>
      <c r="E832" s="26"/>
      <c r="F832" s="18">
        <f>F833</f>
        <v>2473.6999999999998</v>
      </c>
      <c r="G832" s="19"/>
      <c r="H832" s="19"/>
      <c r="I832" s="6">
        <f>I833</f>
        <v>2473.6999999999998</v>
      </c>
      <c r="J832" s="18">
        <f>J833</f>
        <v>2447.7795499999997</v>
      </c>
      <c r="K832" s="19"/>
      <c r="L832" s="19"/>
      <c r="M832" s="6">
        <f>M833</f>
        <v>2447.7795499999997</v>
      </c>
      <c r="N832" s="27">
        <f t="shared" si="491"/>
        <v>98.952158709625266</v>
      </c>
      <c r="O832" s="19"/>
      <c r="P832" s="19"/>
      <c r="Q832" s="19">
        <f t="shared" ref="Q832:Q896" si="493">M832/I832*100</f>
        <v>98.952158709625266</v>
      </c>
    </row>
    <row r="833" spans="1:17" s="131" customFormat="1" ht="36.75" customHeight="1">
      <c r="A833" s="261"/>
      <c r="B833" s="261"/>
      <c r="C833" s="261"/>
      <c r="D833" s="260" t="s">
        <v>614</v>
      </c>
      <c r="E833" s="26"/>
      <c r="F833" s="18">
        <f>F834+F835</f>
        <v>2473.6999999999998</v>
      </c>
      <c r="G833" s="19"/>
      <c r="H833" s="19"/>
      <c r="I833" s="6">
        <f>I834+I835</f>
        <v>2473.6999999999998</v>
      </c>
      <c r="J833" s="18">
        <f>J834+J835</f>
        <v>2447.7795499999997</v>
      </c>
      <c r="K833" s="19"/>
      <c r="L833" s="19"/>
      <c r="M833" s="6">
        <f>M834+M835</f>
        <v>2447.7795499999997</v>
      </c>
      <c r="N833" s="27">
        <f t="shared" si="491"/>
        <v>98.952158709625266</v>
      </c>
      <c r="O833" s="19"/>
      <c r="P833" s="19"/>
      <c r="Q833" s="19">
        <f t="shared" si="493"/>
        <v>98.952158709625266</v>
      </c>
    </row>
    <row r="834" spans="1:17" s="131" customFormat="1" ht="36.75" customHeight="1">
      <c r="A834" s="261"/>
      <c r="B834" s="261"/>
      <c r="C834" s="261"/>
      <c r="D834" s="261"/>
      <c r="E834" s="26" t="s">
        <v>595</v>
      </c>
      <c r="F834" s="18">
        <v>2418.6999999999998</v>
      </c>
      <c r="G834" s="19"/>
      <c r="H834" s="19"/>
      <c r="I834" s="6">
        <v>2418.6999999999998</v>
      </c>
      <c r="J834" s="18">
        <v>2402.9295499999998</v>
      </c>
      <c r="K834" s="19"/>
      <c r="L834" s="19"/>
      <c r="M834" s="6">
        <v>2402.9295499999998</v>
      </c>
      <c r="N834" s="27">
        <f t="shared" si="491"/>
        <v>99.347978252780422</v>
      </c>
      <c r="O834" s="19"/>
      <c r="P834" s="19"/>
      <c r="Q834" s="19">
        <f t="shared" si="493"/>
        <v>99.347978252780422</v>
      </c>
    </row>
    <row r="835" spans="1:17" s="131" customFormat="1" ht="36.75" customHeight="1">
      <c r="A835" s="262"/>
      <c r="B835" s="262"/>
      <c r="C835" s="262"/>
      <c r="D835" s="262"/>
      <c r="E835" s="26" t="s">
        <v>596</v>
      </c>
      <c r="F835" s="18">
        <v>55</v>
      </c>
      <c r="G835" s="19"/>
      <c r="H835" s="19"/>
      <c r="I835" s="6">
        <v>55</v>
      </c>
      <c r="J835" s="18">
        <v>44.85</v>
      </c>
      <c r="K835" s="19"/>
      <c r="L835" s="19"/>
      <c r="M835" s="6">
        <v>44.85</v>
      </c>
      <c r="N835" s="27">
        <f t="shared" si="491"/>
        <v>81.545454545454547</v>
      </c>
      <c r="O835" s="19"/>
      <c r="P835" s="19"/>
      <c r="Q835" s="19">
        <f t="shared" si="493"/>
        <v>81.545454545454547</v>
      </c>
    </row>
    <row r="836" spans="1:17" s="131" customFormat="1" ht="36.75" customHeight="1">
      <c r="A836" s="260" t="s">
        <v>379</v>
      </c>
      <c r="B836" s="260" t="s">
        <v>615</v>
      </c>
      <c r="C836" s="260" t="s">
        <v>616</v>
      </c>
      <c r="D836" s="103" t="s">
        <v>15</v>
      </c>
      <c r="E836" s="26"/>
      <c r="F836" s="18">
        <f>F837</f>
        <v>2473.6999999999998</v>
      </c>
      <c r="G836" s="19"/>
      <c r="H836" s="19"/>
      <c r="I836" s="6">
        <f>I837</f>
        <v>2473.6999999999998</v>
      </c>
      <c r="J836" s="18">
        <f>J837</f>
        <v>2447.7795499999997</v>
      </c>
      <c r="K836" s="19"/>
      <c r="L836" s="19"/>
      <c r="M836" s="6">
        <f>M837</f>
        <v>2447.7795499999997</v>
      </c>
      <c r="N836" s="27">
        <f t="shared" si="491"/>
        <v>98.952158709625266</v>
      </c>
      <c r="O836" s="19"/>
      <c r="P836" s="19"/>
      <c r="Q836" s="19">
        <f t="shared" si="493"/>
        <v>98.952158709625266</v>
      </c>
    </row>
    <row r="837" spans="1:17" s="131" customFormat="1" ht="36.75" customHeight="1">
      <c r="A837" s="261"/>
      <c r="B837" s="261"/>
      <c r="C837" s="261"/>
      <c r="D837" s="260" t="s">
        <v>614</v>
      </c>
      <c r="E837" s="26"/>
      <c r="F837" s="18">
        <f>F838+F839</f>
        <v>2473.6999999999998</v>
      </c>
      <c r="G837" s="19"/>
      <c r="H837" s="19"/>
      <c r="I837" s="6">
        <f>I838+I839</f>
        <v>2473.6999999999998</v>
      </c>
      <c r="J837" s="18">
        <f>J838+J839</f>
        <v>2447.7795499999997</v>
      </c>
      <c r="K837" s="19"/>
      <c r="L837" s="19"/>
      <c r="M837" s="6">
        <f>M838+M839</f>
        <v>2447.7795499999997</v>
      </c>
      <c r="N837" s="27">
        <f t="shared" si="491"/>
        <v>98.952158709625266</v>
      </c>
      <c r="O837" s="19"/>
      <c r="P837" s="19"/>
      <c r="Q837" s="19">
        <f t="shared" si="493"/>
        <v>98.952158709625266</v>
      </c>
    </row>
    <row r="838" spans="1:17" s="131" customFormat="1" ht="36.75" customHeight="1">
      <c r="A838" s="261"/>
      <c r="B838" s="261"/>
      <c r="C838" s="261"/>
      <c r="D838" s="261"/>
      <c r="E838" s="26" t="s">
        <v>595</v>
      </c>
      <c r="F838" s="18">
        <v>2418.6999999999998</v>
      </c>
      <c r="G838" s="19"/>
      <c r="H838" s="19"/>
      <c r="I838" s="6">
        <v>2418.6999999999998</v>
      </c>
      <c r="J838" s="18">
        <v>2402.9295499999998</v>
      </c>
      <c r="K838" s="19"/>
      <c r="L838" s="19"/>
      <c r="M838" s="6">
        <v>2402.9295499999998</v>
      </c>
      <c r="N838" s="27">
        <f t="shared" ref="N838:N872" si="494">J838/F838*100</f>
        <v>99.347978252780422</v>
      </c>
      <c r="O838" s="19"/>
      <c r="P838" s="19"/>
      <c r="Q838" s="19">
        <f t="shared" si="493"/>
        <v>99.347978252780422</v>
      </c>
    </row>
    <row r="839" spans="1:17" s="131" customFormat="1" ht="36.75" customHeight="1">
      <c r="A839" s="262"/>
      <c r="B839" s="262"/>
      <c r="C839" s="262"/>
      <c r="D839" s="262"/>
      <c r="E839" s="26" t="s">
        <v>596</v>
      </c>
      <c r="F839" s="18">
        <v>55</v>
      </c>
      <c r="G839" s="19"/>
      <c r="H839" s="19"/>
      <c r="I839" s="6">
        <v>55</v>
      </c>
      <c r="J839" s="18">
        <v>44.85</v>
      </c>
      <c r="K839" s="19"/>
      <c r="L839" s="19"/>
      <c r="M839" s="6">
        <v>44.85</v>
      </c>
      <c r="N839" s="27">
        <f t="shared" si="494"/>
        <v>81.545454545454547</v>
      </c>
      <c r="O839" s="19"/>
      <c r="P839" s="19"/>
      <c r="Q839" s="19">
        <f t="shared" si="493"/>
        <v>81.545454545454547</v>
      </c>
    </row>
    <row r="840" spans="1:17" s="131" customFormat="1" ht="36.75" customHeight="1">
      <c r="A840" s="258" t="s">
        <v>617</v>
      </c>
      <c r="B840" s="258" t="s">
        <v>618</v>
      </c>
      <c r="C840" s="258" t="s">
        <v>1517</v>
      </c>
      <c r="D840" s="103" t="s">
        <v>15</v>
      </c>
      <c r="E840" s="26"/>
      <c r="F840" s="18">
        <f>F841</f>
        <v>20755</v>
      </c>
      <c r="G840" s="19"/>
      <c r="H840" s="19"/>
      <c r="I840" s="6">
        <f>I841</f>
        <v>20755</v>
      </c>
      <c r="J840" s="18">
        <f>J841</f>
        <v>19708.774110000002</v>
      </c>
      <c r="K840" s="19"/>
      <c r="L840" s="19"/>
      <c r="M840" s="6">
        <f>M841</f>
        <v>19708.774110000002</v>
      </c>
      <c r="N840" s="27">
        <f t="shared" si="494"/>
        <v>94.959162177788485</v>
      </c>
      <c r="O840" s="19"/>
      <c r="P840" s="19"/>
      <c r="Q840" s="19">
        <f t="shared" si="493"/>
        <v>94.959162177788485</v>
      </c>
    </row>
    <row r="841" spans="1:17" s="131" customFormat="1" ht="36.75" customHeight="1">
      <c r="A841" s="259"/>
      <c r="B841" s="259"/>
      <c r="C841" s="259"/>
      <c r="D841" s="260" t="s">
        <v>588</v>
      </c>
      <c r="E841" s="26"/>
      <c r="F841" s="18">
        <f>F842+F843+F844</f>
        <v>20755</v>
      </c>
      <c r="G841" s="19"/>
      <c r="H841" s="19"/>
      <c r="I841" s="6">
        <f>I842+I843+I844</f>
        <v>20755</v>
      </c>
      <c r="J841" s="18">
        <f>J842+J843+J844</f>
        <v>19708.774110000002</v>
      </c>
      <c r="K841" s="19"/>
      <c r="L841" s="19"/>
      <c r="M841" s="6">
        <f>M842+M843+M844</f>
        <v>19708.774110000002</v>
      </c>
      <c r="N841" s="27">
        <f t="shared" si="494"/>
        <v>94.959162177788485</v>
      </c>
      <c r="O841" s="19"/>
      <c r="P841" s="19"/>
      <c r="Q841" s="19">
        <f t="shared" si="493"/>
        <v>94.959162177788485</v>
      </c>
    </row>
    <row r="842" spans="1:17" s="131" customFormat="1" ht="36.75" customHeight="1">
      <c r="A842" s="259"/>
      <c r="B842" s="259"/>
      <c r="C842" s="259"/>
      <c r="D842" s="261"/>
      <c r="E842" s="26" t="s">
        <v>597</v>
      </c>
      <c r="F842" s="18">
        <v>12313.25</v>
      </c>
      <c r="G842" s="19"/>
      <c r="H842" s="19"/>
      <c r="I842" s="6">
        <v>12313.25</v>
      </c>
      <c r="J842" s="18">
        <v>12001.90698</v>
      </c>
      <c r="K842" s="19"/>
      <c r="L842" s="19"/>
      <c r="M842" s="6">
        <v>12001.90698</v>
      </c>
      <c r="N842" s="27">
        <f t="shared" si="494"/>
        <v>97.471479747426542</v>
      </c>
      <c r="O842" s="19"/>
      <c r="P842" s="19"/>
      <c r="Q842" s="19">
        <f t="shared" si="493"/>
        <v>97.471479747426542</v>
      </c>
    </row>
    <row r="843" spans="1:17" s="131" customFormat="1" ht="36.75" customHeight="1">
      <c r="A843" s="259"/>
      <c r="B843" s="259"/>
      <c r="C843" s="259"/>
      <c r="D843" s="261"/>
      <c r="E843" s="26" t="s">
        <v>598</v>
      </c>
      <c r="F843" s="18">
        <v>8421.65</v>
      </c>
      <c r="G843" s="19"/>
      <c r="H843" s="19"/>
      <c r="I843" s="6">
        <v>8421.65</v>
      </c>
      <c r="J843" s="18">
        <v>7686.8261300000004</v>
      </c>
      <c r="K843" s="19"/>
      <c r="L843" s="19"/>
      <c r="M843" s="6">
        <v>7686.8261300000004</v>
      </c>
      <c r="N843" s="27">
        <f t="shared" si="494"/>
        <v>91.274585502840893</v>
      </c>
      <c r="O843" s="19"/>
      <c r="P843" s="19"/>
      <c r="Q843" s="19">
        <f t="shared" si="493"/>
        <v>91.274585502840893</v>
      </c>
    </row>
    <row r="844" spans="1:17" s="131" customFormat="1" ht="36.75" customHeight="1">
      <c r="A844" s="259"/>
      <c r="B844" s="259"/>
      <c r="C844" s="259"/>
      <c r="D844" s="261"/>
      <c r="E844" s="26" t="s">
        <v>599</v>
      </c>
      <c r="F844" s="18">
        <v>20.100000000000001</v>
      </c>
      <c r="G844" s="19"/>
      <c r="H844" s="19"/>
      <c r="I844" s="6">
        <v>20.100000000000001</v>
      </c>
      <c r="J844" s="18">
        <v>20.041</v>
      </c>
      <c r="K844" s="19"/>
      <c r="L844" s="19"/>
      <c r="M844" s="6">
        <v>20.041</v>
      </c>
      <c r="N844" s="27">
        <f t="shared" si="494"/>
        <v>99.706467661691534</v>
      </c>
      <c r="O844" s="19"/>
      <c r="P844" s="19"/>
      <c r="Q844" s="19">
        <f t="shared" si="493"/>
        <v>99.706467661691534</v>
      </c>
    </row>
    <row r="845" spans="1:17" s="131" customFormat="1" ht="36.75" customHeight="1">
      <c r="A845" s="258" t="s">
        <v>384</v>
      </c>
      <c r="B845" s="258" t="s">
        <v>618</v>
      </c>
      <c r="C845" s="258" t="s">
        <v>619</v>
      </c>
      <c r="D845" s="103" t="s">
        <v>15</v>
      </c>
      <c r="E845" s="26"/>
      <c r="F845" s="18">
        <f>F846</f>
        <v>20755</v>
      </c>
      <c r="G845" s="19"/>
      <c r="H845" s="19"/>
      <c r="I845" s="6">
        <f>I846</f>
        <v>20755</v>
      </c>
      <c r="J845" s="18">
        <f>J846</f>
        <v>19708.774110000002</v>
      </c>
      <c r="K845" s="19"/>
      <c r="L845" s="19"/>
      <c r="M845" s="6">
        <f>M846</f>
        <v>19708.774110000002</v>
      </c>
      <c r="N845" s="27">
        <f t="shared" si="494"/>
        <v>94.959162177788485</v>
      </c>
      <c r="O845" s="19"/>
      <c r="P845" s="19"/>
      <c r="Q845" s="19">
        <f t="shared" si="493"/>
        <v>94.959162177788485</v>
      </c>
    </row>
    <row r="846" spans="1:17" s="131" customFormat="1" ht="36.75" customHeight="1">
      <c r="A846" s="259"/>
      <c r="B846" s="259"/>
      <c r="C846" s="259"/>
      <c r="D846" s="260" t="s">
        <v>620</v>
      </c>
      <c r="E846" s="26"/>
      <c r="F846" s="18">
        <f>F847+F848+F849</f>
        <v>20755</v>
      </c>
      <c r="G846" s="19"/>
      <c r="H846" s="19"/>
      <c r="I846" s="6">
        <f>I847+I848+I849</f>
        <v>20755</v>
      </c>
      <c r="J846" s="18">
        <f>J847+J848+J849</f>
        <v>19708.774110000002</v>
      </c>
      <c r="K846" s="19"/>
      <c r="L846" s="19"/>
      <c r="M846" s="6">
        <f>M847+M848+M849</f>
        <v>19708.774110000002</v>
      </c>
      <c r="N846" s="27">
        <f t="shared" si="494"/>
        <v>94.959162177788485</v>
      </c>
      <c r="O846" s="19"/>
      <c r="P846" s="19"/>
      <c r="Q846" s="19">
        <f t="shared" si="493"/>
        <v>94.959162177788485</v>
      </c>
    </row>
    <row r="847" spans="1:17" s="131" customFormat="1" ht="36.75" customHeight="1">
      <c r="A847" s="259"/>
      <c r="B847" s="259"/>
      <c r="C847" s="259"/>
      <c r="D847" s="261"/>
      <c r="E847" s="26" t="s">
        <v>597</v>
      </c>
      <c r="F847" s="18">
        <v>12313.25</v>
      </c>
      <c r="G847" s="19"/>
      <c r="H847" s="19"/>
      <c r="I847" s="6">
        <v>12313.25</v>
      </c>
      <c r="J847" s="18">
        <v>12001.90698</v>
      </c>
      <c r="K847" s="19"/>
      <c r="L847" s="19"/>
      <c r="M847" s="6">
        <v>12001.90698</v>
      </c>
      <c r="N847" s="27">
        <f t="shared" si="494"/>
        <v>97.471479747426542</v>
      </c>
      <c r="O847" s="19"/>
      <c r="P847" s="19"/>
      <c r="Q847" s="19">
        <f t="shared" si="493"/>
        <v>97.471479747426542</v>
      </c>
    </row>
    <row r="848" spans="1:17" s="131" customFormat="1" ht="36.75" customHeight="1">
      <c r="A848" s="259"/>
      <c r="B848" s="259"/>
      <c r="C848" s="259"/>
      <c r="D848" s="261"/>
      <c r="E848" s="26" t="s">
        <v>598</v>
      </c>
      <c r="F848" s="18">
        <v>8421.65</v>
      </c>
      <c r="G848" s="19"/>
      <c r="H848" s="19"/>
      <c r="I848" s="6">
        <v>8421.65</v>
      </c>
      <c r="J848" s="18">
        <v>7686.8261300000004</v>
      </c>
      <c r="K848" s="19"/>
      <c r="L848" s="19"/>
      <c r="M848" s="6">
        <v>7686.8261300000004</v>
      </c>
      <c r="N848" s="27">
        <f t="shared" si="494"/>
        <v>91.274585502840893</v>
      </c>
      <c r="O848" s="19"/>
      <c r="P848" s="19"/>
      <c r="Q848" s="19">
        <f t="shared" si="493"/>
        <v>91.274585502840893</v>
      </c>
    </row>
    <row r="849" spans="1:17" s="131" customFormat="1" ht="36.75" customHeight="1">
      <c r="A849" s="259"/>
      <c r="B849" s="259"/>
      <c r="C849" s="259"/>
      <c r="D849" s="261"/>
      <c r="E849" s="26" t="s">
        <v>599</v>
      </c>
      <c r="F849" s="18">
        <v>20.100000000000001</v>
      </c>
      <c r="G849" s="19"/>
      <c r="H849" s="19"/>
      <c r="I849" s="6">
        <v>20.100000000000001</v>
      </c>
      <c r="J849" s="18">
        <v>20.041</v>
      </c>
      <c r="K849" s="19"/>
      <c r="L849" s="19"/>
      <c r="M849" s="6">
        <v>20.041</v>
      </c>
      <c r="N849" s="27">
        <f t="shared" si="494"/>
        <v>99.706467661691534</v>
      </c>
      <c r="O849" s="19"/>
      <c r="P849" s="19"/>
      <c r="Q849" s="19">
        <f t="shared" si="493"/>
        <v>99.706467661691534</v>
      </c>
    </row>
    <row r="850" spans="1:17" s="131" customFormat="1" ht="36.75" customHeight="1">
      <c r="A850" s="258" t="s">
        <v>288</v>
      </c>
      <c r="B850" s="258" t="s">
        <v>621</v>
      </c>
      <c r="C850" s="258" t="s">
        <v>1517</v>
      </c>
      <c r="D850" s="103" t="s">
        <v>15</v>
      </c>
      <c r="E850" s="26"/>
      <c r="F850" s="18">
        <f>F851</f>
        <v>4079.9399999999996</v>
      </c>
      <c r="G850" s="19"/>
      <c r="H850" s="19"/>
      <c r="I850" s="6">
        <f>I851</f>
        <v>4079.9399999999996</v>
      </c>
      <c r="J850" s="18">
        <f>J851</f>
        <v>4049.7760899999998</v>
      </c>
      <c r="K850" s="19"/>
      <c r="L850" s="19"/>
      <c r="M850" s="6">
        <f>M851</f>
        <v>4049.7760899999998</v>
      </c>
      <c r="N850" s="27">
        <f t="shared" si="494"/>
        <v>99.260677608004045</v>
      </c>
      <c r="O850" s="19"/>
      <c r="P850" s="19"/>
      <c r="Q850" s="19">
        <f t="shared" si="493"/>
        <v>99.260677608004045</v>
      </c>
    </row>
    <row r="851" spans="1:17" s="131" customFormat="1" ht="36.75" customHeight="1">
      <c r="A851" s="259"/>
      <c r="B851" s="259"/>
      <c r="C851" s="259"/>
      <c r="D851" s="260" t="s">
        <v>588</v>
      </c>
      <c r="E851" s="26"/>
      <c r="F851" s="18">
        <f>F852+F853</f>
        <v>4079.9399999999996</v>
      </c>
      <c r="G851" s="19"/>
      <c r="H851" s="19"/>
      <c r="I851" s="6">
        <f>I852+I853</f>
        <v>4079.9399999999996</v>
      </c>
      <c r="J851" s="18">
        <f>J852+J853</f>
        <v>4049.7760899999998</v>
      </c>
      <c r="K851" s="19"/>
      <c r="L851" s="19"/>
      <c r="M851" s="6">
        <f>M852+M853</f>
        <v>4049.7760899999998</v>
      </c>
      <c r="N851" s="27">
        <f t="shared" si="494"/>
        <v>99.260677608004045</v>
      </c>
      <c r="O851" s="19"/>
      <c r="P851" s="19"/>
      <c r="Q851" s="19">
        <f t="shared" si="493"/>
        <v>99.260677608004045</v>
      </c>
    </row>
    <row r="852" spans="1:17" s="131" customFormat="1" ht="36.75" customHeight="1">
      <c r="A852" s="259"/>
      <c r="B852" s="259"/>
      <c r="C852" s="259"/>
      <c r="D852" s="261"/>
      <c r="E852" s="26" t="s">
        <v>600</v>
      </c>
      <c r="F852" s="18">
        <v>3909.2</v>
      </c>
      <c r="G852" s="19"/>
      <c r="H852" s="19"/>
      <c r="I852" s="6">
        <v>3909.2</v>
      </c>
      <c r="J852" s="18">
        <v>3879.5660899999998</v>
      </c>
      <c r="K852" s="19"/>
      <c r="L852" s="19"/>
      <c r="M852" s="6">
        <v>3879.5660899999998</v>
      </c>
      <c r="N852" s="27">
        <f t="shared" si="494"/>
        <v>99.24194438759848</v>
      </c>
      <c r="O852" s="19"/>
      <c r="P852" s="19"/>
      <c r="Q852" s="19">
        <f t="shared" si="493"/>
        <v>99.24194438759848</v>
      </c>
    </row>
    <row r="853" spans="1:17" s="131" customFormat="1" ht="36.75" customHeight="1">
      <c r="A853" s="259"/>
      <c r="B853" s="259"/>
      <c r="C853" s="259"/>
      <c r="D853" s="261"/>
      <c r="E853" s="26" t="s">
        <v>601</v>
      </c>
      <c r="F853" s="18">
        <v>170.74</v>
      </c>
      <c r="G853" s="19"/>
      <c r="H853" s="19"/>
      <c r="I853" s="6">
        <v>170.74</v>
      </c>
      <c r="J853" s="18">
        <v>170.21</v>
      </c>
      <c r="K853" s="19"/>
      <c r="L853" s="19"/>
      <c r="M853" s="6">
        <v>170.21</v>
      </c>
      <c r="N853" s="27">
        <f t="shared" si="494"/>
        <v>99.689586505798289</v>
      </c>
      <c r="O853" s="19"/>
      <c r="P853" s="19"/>
      <c r="Q853" s="19">
        <f t="shared" si="493"/>
        <v>99.689586505798289</v>
      </c>
    </row>
    <row r="854" spans="1:17" s="131" customFormat="1" ht="42.75" customHeight="1">
      <c r="A854" s="258" t="s">
        <v>388</v>
      </c>
      <c r="B854" s="258" t="s">
        <v>622</v>
      </c>
      <c r="C854" s="258" t="s">
        <v>623</v>
      </c>
      <c r="D854" s="103" t="s">
        <v>15</v>
      </c>
      <c r="E854" s="26"/>
      <c r="F854" s="18">
        <f>F855</f>
        <v>4079.9399999999996</v>
      </c>
      <c r="G854" s="19"/>
      <c r="H854" s="19"/>
      <c r="I854" s="6">
        <f>I855</f>
        <v>4079.9399999999996</v>
      </c>
      <c r="J854" s="18">
        <f>J855</f>
        <v>4049.7760899999998</v>
      </c>
      <c r="K854" s="19"/>
      <c r="L854" s="19"/>
      <c r="M854" s="6">
        <f>M855</f>
        <v>4049.7760899999998</v>
      </c>
      <c r="N854" s="27">
        <f t="shared" si="494"/>
        <v>99.260677608004045</v>
      </c>
      <c r="O854" s="19"/>
      <c r="P854" s="19"/>
      <c r="Q854" s="19">
        <f t="shared" si="493"/>
        <v>99.260677608004045</v>
      </c>
    </row>
    <row r="855" spans="1:17" s="131" customFormat="1" ht="36.75" customHeight="1">
      <c r="A855" s="259"/>
      <c r="B855" s="259"/>
      <c r="C855" s="259"/>
      <c r="D855" s="260" t="s">
        <v>624</v>
      </c>
      <c r="E855" s="26"/>
      <c r="F855" s="18">
        <f>F856+F857</f>
        <v>4079.9399999999996</v>
      </c>
      <c r="G855" s="19"/>
      <c r="H855" s="19"/>
      <c r="I855" s="6">
        <f>I856+I857</f>
        <v>4079.9399999999996</v>
      </c>
      <c r="J855" s="18">
        <f>J856+J857</f>
        <v>4049.7760899999998</v>
      </c>
      <c r="K855" s="19"/>
      <c r="L855" s="19"/>
      <c r="M855" s="6">
        <f>M856+M857</f>
        <v>4049.7760899999998</v>
      </c>
      <c r="N855" s="27">
        <f t="shared" si="494"/>
        <v>99.260677608004045</v>
      </c>
      <c r="O855" s="19"/>
      <c r="P855" s="19"/>
      <c r="Q855" s="19">
        <f t="shared" si="493"/>
        <v>99.260677608004045</v>
      </c>
    </row>
    <row r="856" spans="1:17" s="131" customFormat="1" ht="36.75" customHeight="1">
      <c r="A856" s="259"/>
      <c r="B856" s="259"/>
      <c r="C856" s="259"/>
      <c r="D856" s="261"/>
      <c r="E856" s="26" t="s">
        <v>600</v>
      </c>
      <c r="F856" s="18">
        <v>3909.2</v>
      </c>
      <c r="G856" s="19"/>
      <c r="H856" s="19"/>
      <c r="I856" s="6">
        <v>3909.2</v>
      </c>
      <c r="J856" s="18">
        <v>3879.5660899999998</v>
      </c>
      <c r="K856" s="19"/>
      <c r="L856" s="19"/>
      <c r="M856" s="6">
        <v>3879.5660899999998</v>
      </c>
      <c r="N856" s="27">
        <f t="shared" si="494"/>
        <v>99.24194438759848</v>
      </c>
      <c r="O856" s="19"/>
      <c r="P856" s="19"/>
      <c r="Q856" s="19">
        <f t="shared" si="493"/>
        <v>99.24194438759848</v>
      </c>
    </row>
    <row r="857" spans="1:17" s="131" customFormat="1" ht="36.75" customHeight="1">
      <c r="A857" s="259"/>
      <c r="B857" s="259"/>
      <c r="C857" s="259"/>
      <c r="D857" s="261"/>
      <c r="E857" s="26" t="s">
        <v>601</v>
      </c>
      <c r="F857" s="18">
        <v>170.74</v>
      </c>
      <c r="G857" s="19"/>
      <c r="H857" s="19"/>
      <c r="I857" s="6">
        <v>170.74</v>
      </c>
      <c r="J857" s="18">
        <v>170.21</v>
      </c>
      <c r="K857" s="19"/>
      <c r="L857" s="19"/>
      <c r="M857" s="6">
        <v>170.21</v>
      </c>
      <c r="N857" s="27">
        <f t="shared" si="494"/>
        <v>99.689586505798289</v>
      </c>
      <c r="O857" s="19"/>
      <c r="P857" s="19"/>
      <c r="Q857" s="19">
        <f t="shared" si="493"/>
        <v>99.689586505798289</v>
      </c>
    </row>
    <row r="858" spans="1:17" s="131" customFormat="1" ht="36.75" customHeight="1">
      <c r="A858" s="260" t="s">
        <v>625</v>
      </c>
      <c r="B858" s="260" t="s">
        <v>578</v>
      </c>
      <c r="C858" s="260" t="s">
        <v>1533</v>
      </c>
      <c r="D858" s="103" t="s">
        <v>15</v>
      </c>
      <c r="E858" s="26"/>
      <c r="F858" s="18">
        <f>F859</f>
        <v>99806.644780000002</v>
      </c>
      <c r="G858" s="19">
        <f t="shared" ref="G858:M858" si="495">G859</f>
        <v>34425.18</v>
      </c>
      <c r="H858" s="19">
        <f t="shared" si="495"/>
        <v>3102.7</v>
      </c>
      <c r="I858" s="6">
        <f t="shared" si="495"/>
        <v>62278.764779999998</v>
      </c>
      <c r="J858" s="18">
        <f t="shared" si="495"/>
        <v>95807.592320000011</v>
      </c>
      <c r="K858" s="19">
        <f t="shared" si="495"/>
        <v>34425.18</v>
      </c>
      <c r="L858" s="19">
        <f t="shared" si="495"/>
        <v>3102.7</v>
      </c>
      <c r="M858" s="6">
        <f t="shared" si="495"/>
        <v>58279.712320000006</v>
      </c>
      <c r="N858" s="27">
        <f t="shared" si="494"/>
        <v>95.993200183399665</v>
      </c>
      <c r="O858" s="27">
        <f>K858/G858*100</f>
        <v>100</v>
      </c>
      <c r="P858" s="27">
        <f>L858/H858*100</f>
        <v>100</v>
      </c>
      <c r="Q858" s="19">
        <f t="shared" si="493"/>
        <v>93.578786486651339</v>
      </c>
    </row>
    <row r="859" spans="1:17" s="131" customFormat="1" ht="36.75" customHeight="1">
      <c r="A859" s="261"/>
      <c r="B859" s="261"/>
      <c r="C859" s="261"/>
      <c r="D859" s="260" t="s">
        <v>588</v>
      </c>
      <c r="E859" s="26"/>
      <c r="F859" s="18">
        <f t="shared" ref="F859:M859" si="496">SUM(F860:F874)</f>
        <v>99806.644780000002</v>
      </c>
      <c r="G859" s="19">
        <f t="shared" si="496"/>
        <v>34425.18</v>
      </c>
      <c r="H859" s="19">
        <f t="shared" si="496"/>
        <v>3102.7</v>
      </c>
      <c r="I859" s="6">
        <f t="shared" si="496"/>
        <v>62278.764779999998</v>
      </c>
      <c r="J859" s="18">
        <f t="shared" si="496"/>
        <v>95807.592320000011</v>
      </c>
      <c r="K859" s="19">
        <f t="shared" si="496"/>
        <v>34425.18</v>
      </c>
      <c r="L859" s="19">
        <f t="shared" si="496"/>
        <v>3102.7</v>
      </c>
      <c r="M859" s="6">
        <f t="shared" si="496"/>
        <v>58279.712320000006</v>
      </c>
      <c r="N859" s="27">
        <f t="shared" si="494"/>
        <v>95.993200183399665</v>
      </c>
      <c r="O859" s="27">
        <f>K859/G859*100</f>
        <v>100</v>
      </c>
      <c r="P859" s="27">
        <f>L859/H859*100</f>
        <v>100</v>
      </c>
      <c r="Q859" s="19">
        <f t="shared" si="493"/>
        <v>93.578786486651339</v>
      </c>
    </row>
    <row r="860" spans="1:17" s="131" customFormat="1" ht="36.75" customHeight="1">
      <c r="A860" s="261"/>
      <c r="B860" s="261"/>
      <c r="C860" s="261"/>
      <c r="D860" s="261"/>
      <c r="E860" s="26" t="s">
        <v>1518</v>
      </c>
      <c r="F860" s="18">
        <v>3032.7</v>
      </c>
      <c r="G860" s="19"/>
      <c r="H860" s="19">
        <v>3032.7</v>
      </c>
      <c r="I860" s="6"/>
      <c r="J860" s="18">
        <v>3032.7</v>
      </c>
      <c r="K860" s="19"/>
      <c r="L860" s="19">
        <v>3032.7</v>
      </c>
      <c r="M860" s="6"/>
      <c r="N860" s="27">
        <f t="shared" si="494"/>
        <v>100</v>
      </c>
      <c r="O860" s="19"/>
      <c r="P860" s="19">
        <f>L860/H860*100</f>
        <v>100</v>
      </c>
      <c r="Q860" s="19"/>
    </row>
    <row r="861" spans="1:17" s="131" customFormat="1" ht="36.75" customHeight="1">
      <c r="A861" s="261"/>
      <c r="B861" s="261"/>
      <c r="C861" s="261"/>
      <c r="D861" s="261"/>
      <c r="E861" s="26" t="s">
        <v>1519</v>
      </c>
      <c r="F861" s="18">
        <v>24531.5</v>
      </c>
      <c r="G861" s="19"/>
      <c r="H861" s="19"/>
      <c r="I861" s="6">
        <v>24531.5</v>
      </c>
      <c r="J861" s="18">
        <v>23962.734209999999</v>
      </c>
      <c r="K861" s="19"/>
      <c r="L861" s="19"/>
      <c r="M861" s="6">
        <v>23962.734209999999</v>
      </c>
      <c r="N861" s="27">
        <f t="shared" si="494"/>
        <v>97.681487923689943</v>
      </c>
      <c r="O861" s="19"/>
      <c r="P861" s="19"/>
      <c r="Q861" s="19">
        <f t="shared" ref="Q861:Q866" si="497">M861/I861*100</f>
        <v>97.681487923689943</v>
      </c>
    </row>
    <row r="862" spans="1:17" s="131" customFormat="1" ht="36.75" customHeight="1">
      <c r="A862" s="261"/>
      <c r="B862" s="261"/>
      <c r="C862" s="261"/>
      <c r="D862" s="261"/>
      <c r="E862" s="26" t="s">
        <v>1520</v>
      </c>
      <c r="F862" s="18">
        <v>7710.9369999999999</v>
      </c>
      <c r="G862" s="19"/>
      <c r="H862" s="19"/>
      <c r="I862" s="6">
        <v>7710.9369999999999</v>
      </c>
      <c r="J862" s="18">
        <v>7306.7613600000004</v>
      </c>
      <c r="K862" s="19"/>
      <c r="L862" s="19"/>
      <c r="M862" s="6">
        <v>7306.7613600000004</v>
      </c>
      <c r="N862" s="27">
        <f t="shared" si="494"/>
        <v>94.758410813108711</v>
      </c>
      <c r="O862" s="19"/>
      <c r="P862" s="19"/>
      <c r="Q862" s="19">
        <f t="shared" si="497"/>
        <v>94.758410813108711</v>
      </c>
    </row>
    <row r="863" spans="1:17" s="131" customFormat="1" ht="36.75" customHeight="1">
      <c r="A863" s="261"/>
      <c r="B863" s="261"/>
      <c r="C863" s="261"/>
      <c r="D863" s="261"/>
      <c r="E863" s="26" t="s">
        <v>1521</v>
      </c>
      <c r="F863" s="18">
        <v>2095.9949999999999</v>
      </c>
      <c r="G863" s="19"/>
      <c r="H863" s="19"/>
      <c r="I863" s="6">
        <v>2095.9949999999999</v>
      </c>
      <c r="J863" s="18">
        <v>2060.4301999999998</v>
      </c>
      <c r="K863" s="19"/>
      <c r="L863" s="19"/>
      <c r="M863" s="6">
        <v>2060.4301999999998</v>
      </c>
      <c r="N863" s="27">
        <f t="shared" si="494"/>
        <v>98.303202059165216</v>
      </c>
      <c r="O863" s="19"/>
      <c r="P863" s="19"/>
      <c r="Q863" s="19">
        <f t="shared" si="497"/>
        <v>98.303202059165216</v>
      </c>
    </row>
    <row r="864" spans="1:17" s="131" customFormat="1" ht="36.75" customHeight="1">
      <c r="A864" s="261"/>
      <c r="B864" s="261"/>
      <c r="C864" s="261"/>
      <c r="D864" s="261"/>
      <c r="E864" s="26" t="s">
        <v>1534</v>
      </c>
      <c r="F864" s="18">
        <v>2826.5</v>
      </c>
      <c r="G864" s="19"/>
      <c r="H864" s="19"/>
      <c r="I864" s="6">
        <v>2826.5</v>
      </c>
      <c r="J864" s="18">
        <v>2761.3490200000001</v>
      </c>
      <c r="K864" s="19"/>
      <c r="L864" s="19"/>
      <c r="M864" s="6">
        <v>2761.3490200000001</v>
      </c>
      <c r="N864" s="27">
        <f t="shared" si="494"/>
        <v>97.6949945161861</v>
      </c>
      <c r="O864" s="19"/>
      <c r="P864" s="19"/>
      <c r="Q864" s="19">
        <f t="shared" si="497"/>
        <v>97.6949945161861</v>
      </c>
    </row>
    <row r="865" spans="1:17" s="131" customFormat="1" ht="36.75" customHeight="1">
      <c r="A865" s="261"/>
      <c r="B865" s="261"/>
      <c r="C865" s="261"/>
      <c r="D865" s="261"/>
      <c r="E865" s="26" t="s">
        <v>1535</v>
      </c>
      <c r="F865" s="18">
        <v>1070</v>
      </c>
      <c r="G865" s="19"/>
      <c r="H865" s="19"/>
      <c r="I865" s="6">
        <v>1070</v>
      </c>
      <c r="J865" s="18">
        <v>1063.5736199999999</v>
      </c>
      <c r="K865" s="19"/>
      <c r="L865" s="19"/>
      <c r="M865" s="6">
        <v>1063.5736199999999</v>
      </c>
      <c r="N865" s="27">
        <f t="shared" si="494"/>
        <v>99.399403738317744</v>
      </c>
      <c r="O865" s="19"/>
      <c r="P865" s="19"/>
      <c r="Q865" s="19">
        <f t="shared" si="497"/>
        <v>99.399403738317744</v>
      </c>
    </row>
    <row r="866" spans="1:17" s="131" customFormat="1" ht="36.75" customHeight="1">
      <c r="A866" s="261"/>
      <c r="B866" s="261"/>
      <c r="C866" s="261"/>
      <c r="D866" s="261"/>
      <c r="E866" s="26" t="s">
        <v>1536</v>
      </c>
      <c r="F866" s="18">
        <v>832</v>
      </c>
      <c r="G866" s="19"/>
      <c r="H866" s="19"/>
      <c r="I866" s="6">
        <v>832</v>
      </c>
      <c r="J866" s="18">
        <v>832</v>
      </c>
      <c r="K866" s="19"/>
      <c r="L866" s="19"/>
      <c r="M866" s="6">
        <v>832</v>
      </c>
      <c r="N866" s="27">
        <f t="shared" si="494"/>
        <v>100</v>
      </c>
      <c r="O866" s="19"/>
      <c r="P866" s="19"/>
      <c r="Q866" s="19">
        <f t="shared" si="497"/>
        <v>100</v>
      </c>
    </row>
    <row r="867" spans="1:17" s="131" customFormat="1" ht="36.75" customHeight="1">
      <c r="A867" s="261"/>
      <c r="B867" s="261"/>
      <c r="C867" s="261"/>
      <c r="D867" s="261"/>
      <c r="E867" s="26" t="s">
        <v>1523</v>
      </c>
      <c r="F867" s="18">
        <v>70</v>
      </c>
      <c r="G867" s="19"/>
      <c r="H867" s="19">
        <v>70</v>
      </c>
      <c r="I867" s="6"/>
      <c r="J867" s="18">
        <v>70</v>
      </c>
      <c r="K867" s="19"/>
      <c r="L867" s="19">
        <v>70</v>
      </c>
      <c r="M867" s="6"/>
      <c r="N867" s="27">
        <f t="shared" si="494"/>
        <v>100</v>
      </c>
      <c r="O867" s="27"/>
      <c r="P867" s="27">
        <f t="shared" ref="P867" si="498">L867/H867*100</f>
        <v>100</v>
      </c>
      <c r="Q867" s="27"/>
    </row>
    <row r="868" spans="1:17" s="131" customFormat="1" ht="36.75" customHeight="1">
      <c r="A868" s="261"/>
      <c r="B868" s="261"/>
      <c r="C868" s="261"/>
      <c r="D868" s="261"/>
      <c r="E868" s="26" t="s">
        <v>1524</v>
      </c>
      <c r="F868" s="18">
        <v>34300.68</v>
      </c>
      <c r="G868" s="19">
        <v>34300.68</v>
      </c>
      <c r="H868" s="19"/>
      <c r="I868" s="6"/>
      <c r="J868" s="18">
        <v>34300.68</v>
      </c>
      <c r="K868" s="19">
        <v>34300.68</v>
      </c>
      <c r="L868" s="19"/>
      <c r="M868" s="6"/>
      <c r="N868" s="27">
        <f t="shared" si="494"/>
        <v>100</v>
      </c>
      <c r="O868" s="27">
        <f t="shared" ref="O868" si="499">K868/G868*100</f>
        <v>100</v>
      </c>
      <c r="P868" s="27"/>
      <c r="Q868" s="27"/>
    </row>
    <row r="869" spans="1:17" s="131" customFormat="1" ht="36.75" customHeight="1">
      <c r="A869" s="261"/>
      <c r="B869" s="261"/>
      <c r="C869" s="261"/>
      <c r="D869" s="261"/>
      <c r="E869" s="26" t="s">
        <v>1525</v>
      </c>
      <c r="F869" s="18">
        <v>23024.088940000001</v>
      </c>
      <c r="G869" s="19"/>
      <c r="H869" s="19"/>
      <c r="I869" s="6">
        <v>23024.088940000001</v>
      </c>
      <c r="J869" s="18">
        <v>20105.120070000001</v>
      </c>
      <c r="K869" s="19"/>
      <c r="L869" s="19"/>
      <c r="M869" s="6">
        <v>20105.120070000001</v>
      </c>
      <c r="N869" s="27">
        <f t="shared" si="494"/>
        <v>87.322109128371011</v>
      </c>
      <c r="O869" s="27"/>
      <c r="P869" s="27"/>
      <c r="Q869" s="27">
        <f t="shared" ref="Q869:Q872" si="500">M869/I869*100</f>
        <v>87.322109128371011</v>
      </c>
    </row>
    <row r="870" spans="1:17" s="131" customFormat="1" ht="36.75" customHeight="1">
      <c r="A870" s="261"/>
      <c r="B870" s="261"/>
      <c r="C870" s="261"/>
      <c r="D870" s="261"/>
      <c r="E870" s="26" t="s">
        <v>1526</v>
      </c>
      <c r="F870" s="18">
        <v>78.159000000000006</v>
      </c>
      <c r="G870" s="19"/>
      <c r="H870" s="19"/>
      <c r="I870" s="6">
        <v>78.159000000000006</v>
      </c>
      <c r="J870" s="18">
        <v>78.159000000000006</v>
      </c>
      <c r="K870" s="19"/>
      <c r="L870" s="19"/>
      <c r="M870" s="6">
        <v>78.159000000000006</v>
      </c>
      <c r="N870" s="27">
        <f t="shared" si="494"/>
        <v>100</v>
      </c>
      <c r="O870" s="27"/>
      <c r="P870" s="27"/>
      <c r="Q870" s="27">
        <f t="shared" si="500"/>
        <v>100</v>
      </c>
    </row>
    <row r="871" spans="1:17" s="131" customFormat="1" ht="36.75" customHeight="1">
      <c r="A871" s="261"/>
      <c r="B871" s="261"/>
      <c r="C871" s="261"/>
      <c r="D871" s="261"/>
      <c r="E871" s="26" t="s">
        <v>1527</v>
      </c>
      <c r="F871" s="18">
        <v>9.5847200000000008</v>
      </c>
      <c r="G871" s="19"/>
      <c r="H871" s="19"/>
      <c r="I871" s="6">
        <v>9.5847200000000008</v>
      </c>
      <c r="J871" s="18">
        <v>9.5847200000000008</v>
      </c>
      <c r="K871" s="19"/>
      <c r="L871" s="19"/>
      <c r="M871" s="6">
        <v>9.5847200000000008</v>
      </c>
      <c r="N871" s="27">
        <f t="shared" si="494"/>
        <v>100</v>
      </c>
      <c r="O871" s="27"/>
      <c r="P871" s="27"/>
      <c r="Q871" s="27">
        <f t="shared" si="500"/>
        <v>100</v>
      </c>
    </row>
    <row r="872" spans="1:17" s="131" customFormat="1" ht="36.75" customHeight="1">
      <c r="A872" s="261"/>
      <c r="B872" s="261"/>
      <c r="C872" s="261"/>
      <c r="D872" s="261"/>
      <c r="E872" s="26" t="s">
        <v>1528</v>
      </c>
      <c r="F872" s="143">
        <v>1.2E-4</v>
      </c>
      <c r="G872" s="144"/>
      <c r="H872" s="144"/>
      <c r="I872" s="145">
        <v>1.2E-4</v>
      </c>
      <c r="J872" s="143">
        <v>1.2E-4</v>
      </c>
      <c r="K872" s="144"/>
      <c r="L872" s="144"/>
      <c r="M872" s="145">
        <v>1.2E-4</v>
      </c>
      <c r="N872" s="27">
        <f t="shared" si="494"/>
        <v>100</v>
      </c>
      <c r="O872" s="19"/>
      <c r="P872" s="19"/>
      <c r="Q872" s="19">
        <f t="shared" si="500"/>
        <v>100</v>
      </c>
    </row>
    <row r="873" spans="1:17" s="131" customFormat="1" ht="36.75" customHeight="1">
      <c r="A873" s="261"/>
      <c r="B873" s="261"/>
      <c r="C873" s="261"/>
      <c r="D873" s="261"/>
      <c r="E873" s="26" t="s">
        <v>1529</v>
      </c>
      <c r="F873" s="18">
        <v>100</v>
      </c>
      <c r="G873" s="19"/>
      <c r="H873" s="19"/>
      <c r="I873" s="6">
        <v>100</v>
      </c>
      <c r="J873" s="18">
        <v>100</v>
      </c>
      <c r="K873" s="19"/>
      <c r="L873" s="19"/>
      <c r="M873" s="6">
        <v>100</v>
      </c>
      <c r="N873" s="27">
        <v>72.3</v>
      </c>
      <c r="O873" s="19"/>
      <c r="P873" s="19"/>
      <c r="Q873" s="19">
        <v>72.3</v>
      </c>
    </row>
    <row r="874" spans="1:17" s="131" customFormat="1" ht="36.75" customHeight="1">
      <c r="A874" s="261"/>
      <c r="B874" s="261"/>
      <c r="C874" s="261"/>
      <c r="D874" s="261"/>
      <c r="E874" s="26" t="s">
        <v>1532</v>
      </c>
      <c r="F874" s="18">
        <v>124.5</v>
      </c>
      <c r="G874" s="19">
        <v>124.5</v>
      </c>
      <c r="H874" s="19"/>
      <c r="I874" s="6"/>
      <c r="J874" s="18">
        <v>124.5</v>
      </c>
      <c r="K874" s="19">
        <v>124.5</v>
      </c>
      <c r="L874" s="19"/>
      <c r="M874" s="6"/>
      <c r="N874" s="27">
        <f t="shared" ref="N874" si="501">J874/F874*100</f>
        <v>100</v>
      </c>
      <c r="O874" s="27">
        <f t="shared" ref="O874" si="502">K874/G874*100</f>
        <v>100</v>
      </c>
      <c r="P874" s="27"/>
      <c r="Q874" s="19"/>
    </row>
    <row r="875" spans="1:17" s="131" customFormat="1" ht="36.75" customHeight="1">
      <c r="A875" s="258" t="s">
        <v>626</v>
      </c>
      <c r="B875" s="258" t="s">
        <v>627</v>
      </c>
      <c r="C875" s="258" t="s">
        <v>628</v>
      </c>
      <c r="D875" s="103" t="s">
        <v>15</v>
      </c>
      <c r="E875" s="26"/>
      <c r="F875" s="18">
        <f>F876</f>
        <v>37371.131999999998</v>
      </c>
      <c r="G875" s="19"/>
      <c r="H875" s="19">
        <f t="shared" ref="H875:I875" si="503">H876</f>
        <v>3032.7</v>
      </c>
      <c r="I875" s="6">
        <f t="shared" si="503"/>
        <v>34338.432000000001</v>
      </c>
      <c r="J875" s="18">
        <f>J876</f>
        <v>36362.625769999999</v>
      </c>
      <c r="K875" s="19"/>
      <c r="L875" s="19">
        <f t="shared" ref="L875" si="504">L876</f>
        <v>3032.7</v>
      </c>
      <c r="M875" s="6">
        <f t="shared" ref="M875" si="505">M876</f>
        <v>33329.925770000002</v>
      </c>
      <c r="N875" s="27">
        <f>J875/F875*100</f>
        <v>97.301376286915797</v>
      </c>
      <c r="O875" s="27"/>
      <c r="P875" s="27">
        <f t="shared" ref="P875:Q875" si="506">L875/H875*100</f>
        <v>100</v>
      </c>
      <c r="Q875" s="27">
        <f t="shared" si="506"/>
        <v>97.063039366503403</v>
      </c>
    </row>
    <row r="876" spans="1:17" s="131" customFormat="1" ht="36.75" customHeight="1">
      <c r="A876" s="259"/>
      <c r="B876" s="259"/>
      <c r="C876" s="259"/>
      <c r="D876" s="260" t="s">
        <v>629</v>
      </c>
      <c r="E876" s="26"/>
      <c r="F876" s="18">
        <f>F878+F879+F880+F877</f>
        <v>37371.131999999998</v>
      </c>
      <c r="G876" s="19"/>
      <c r="H876" s="19">
        <f t="shared" ref="H876:I876" si="507">H878+H879+H880+H877</f>
        <v>3032.7</v>
      </c>
      <c r="I876" s="6">
        <f t="shared" si="507"/>
        <v>34338.432000000001</v>
      </c>
      <c r="J876" s="18">
        <f>J878+J879+J880+J877</f>
        <v>36362.625769999999</v>
      </c>
      <c r="K876" s="19"/>
      <c r="L876" s="19">
        <f t="shared" ref="L876" si="508">L878+L879+L880+L877</f>
        <v>3032.7</v>
      </c>
      <c r="M876" s="6">
        <f t="shared" ref="M876" si="509">M878+M879+M880+M877</f>
        <v>33329.925770000002</v>
      </c>
      <c r="N876" s="27">
        <f>J876/F876*100</f>
        <v>97.301376286915797</v>
      </c>
      <c r="O876" s="27"/>
      <c r="P876" s="27">
        <f t="shared" ref="P876" si="510">L876/H876*100</f>
        <v>100</v>
      </c>
      <c r="Q876" s="19">
        <f t="shared" si="493"/>
        <v>97.063039366503403</v>
      </c>
    </row>
    <row r="877" spans="1:17" s="131" customFormat="1" ht="36.75" customHeight="1">
      <c r="A877" s="259"/>
      <c r="B877" s="259"/>
      <c r="C877" s="259"/>
      <c r="D877" s="261"/>
      <c r="E877" s="26" t="s">
        <v>1518</v>
      </c>
      <c r="F877" s="18">
        <v>3032.7</v>
      </c>
      <c r="G877" s="19"/>
      <c r="H877" s="19">
        <v>3032.7</v>
      </c>
      <c r="I877" s="6"/>
      <c r="J877" s="18">
        <v>3032.7</v>
      </c>
      <c r="K877" s="19"/>
      <c r="L877" s="19">
        <v>3032.7</v>
      </c>
      <c r="M877" s="6"/>
      <c r="N877" s="27">
        <f t="shared" ref="N877:N896" si="511">J877/F877*100</f>
        <v>100</v>
      </c>
      <c r="O877" s="19"/>
      <c r="P877" s="19">
        <f>L877/H877*100</f>
        <v>100</v>
      </c>
      <c r="Q877" s="19"/>
    </row>
    <row r="878" spans="1:17" s="131" customFormat="1" ht="36.75" customHeight="1">
      <c r="A878" s="259"/>
      <c r="B878" s="259"/>
      <c r="C878" s="259"/>
      <c r="D878" s="261"/>
      <c r="E878" s="26" t="s">
        <v>1519</v>
      </c>
      <c r="F878" s="18">
        <v>24531.5</v>
      </c>
      <c r="G878" s="19"/>
      <c r="H878" s="19"/>
      <c r="I878" s="6">
        <v>24531.5</v>
      </c>
      <c r="J878" s="18">
        <v>23962.734209999999</v>
      </c>
      <c r="K878" s="19"/>
      <c r="L878" s="19"/>
      <c r="M878" s="6">
        <v>23962.734209999999</v>
      </c>
      <c r="N878" s="27">
        <f t="shared" si="511"/>
        <v>97.681487923689943</v>
      </c>
      <c r="O878" s="19"/>
      <c r="P878" s="19"/>
      <c r="Q878" s="19">
        <f t="shared" si="493"/>
        <v>97.681487923689943</v>
      </c>
    </row>
    <row r="879" spans="1:17" s="131" customFormat="1" ht="36.75" customHeight="1">
      <c r="A879" s="259"/>
      <c r="B879" s="259"/>
      <c r="C879" s="259"/>
      <c r="D879" s="261"/>
      <c r="E879" s="26" t="s">
        <v>1520</v>
      </c>
      <c r="F879" s="18">
        <v>7710.9369999999999</v>
      </c>
      <c r="G879" s="19"/>
      <c r="H879" s="19"/>
      <c r="I879" s="6">
        <v>7710.9369999999999</v>
      </c>
      <c r="J879" s="18">
        <v>7306.7613600000004</v>
      </c>
      <c r="K879" s="19"/>
      <c r="L879" s="19"/>
      <c r="M879" s="6">
        <v>7306.7613600000004</v>
      </c>
      <c r="N879" s="27">
        <f t="shared" si="511"/>
        <v>94.758410813108711</v>
      </c>
      <c r="O879" s="19"/>
      <c r="P879" s="19"/>
      <c r="Q879" s="19">
        <f t="shared" si="493"/>
        <v>94.758410813108711</v>
      </c>
    </row>
    <row r="880" spans="1:17" s="131" customFormat="1" ht="36.75" customHeight="1">
      <c r="A880" s="259"/>
      <c r="B880" s="259"/>
      <c r="C880" s="259"/>
      <c r="D880" s="261"/>
      <c r="E880" s="26" t="s">
        <v>1521</v>
      </c>
      <c r="F880" s="18">
        <v>2095.9949999999999</v>
      </c>
      <c r="G880" s="19"/>
      <c r="H880" s="19"/>
      <c r="I880" s="6">
        <v>2095.9949999999999</v>
      </c>
      <c r="J880" s="18">
        <v>2060.4301999999998</v>
      </c>
      <c r="K880" s="19"/>
      <c r="L880" s="19"/>
      <c r="M880" s="6">
        <v>2060.4301999999998</v>
      </c>
      <c r="N880" s="27">
        <f t="shared" si="511"/>
        <v>98.303202059165216</v>
      </c>
      <c r="O880" s="19"/>
      <c r="P880" s="19"/>
      <c r="Q880" s="19">
        <f t="shared" si="493"/>
        <v>98.303202059165216</v>
      </c>
    </row>
    <row r="881" spans="1:17" s="131" customFormat="1" ht="36.75" customHeight="1">
      <c r="A881" s="258" t="s">
        <v>630</v>
      </c>
      <c r="B881" s="258" t="s">
        <v>631</v>
      </c>
      <c r="C881" s="258" t="s">
        <v>632</v>
      </c>
      <c r="D881" s="103" t="s">
        <v>15</v>
      </c>
      <c r="E881" s="26"/>
      <c r="F881" s="18">
        <v>2826.5</v>
      </c>
      <c r="G881" s="19"/>
      <c r="H881" s="19"/>
      <c r="I881" s="6">
        <v>2826.5</v>
      </c>
      <c r="J881" s="18">
        <v>2761.3490200000001</v>
      </c>
      <c r="K881" s="19"/>
      <c r="L881" s="19"/>
      <c r="M881" s="6">
        <v>2761.3490200000001</v>
      </c>
      <c r="N881" s="27">
        <f t="shared" si="511"/>
        <v>97.6949945161861</v>
      </c>
      <c r="O881" s="19"/>
      <c r="P881" s="19"/>
      <c r="Q881" s="19">
        <f t="shared" si="493"/>
        <v>97.6949945161861</v>
      </c>
    </row>
    <row r="882" spans="1:17" s="131" customFormat="1" ht="36.75" customHeight="1">
      <c r="A882" s="259"/>
      <c r="B882" s="259"/>
      <c r="C882" s="259"/>
      <c r="D882" s="260" t="s">
        <v>629</v>
      </c>
      <c r="E882" s="26"/>
      <c r="F882" s="18">
        <v>2826.5</v>
      </c>
      <c r="G882" s="19"/>
      <c r="H882" s="19"/>
      <c r="I882" s="6">
        <v>2826.5</v>
      </c>
      <c r="J882" s="18">
        <v>2761.3490200000001</v>
      </c>
      <c r="K882" s="19"/>
      <c r="L882" s="19"/>
      <c r="M882" s="6">
        <v>2761.3490200000001</v>
      </c>
      <c r="N882" s="27">
        <f t="shared" si="511"/>
        <v>97.6949945161861</v>
      </c>
      <c r="O882" s="19"/>
      <c r="P882" s="19"/>
      <c r="Q882" s="19">
        <f t="shared" si="493"/>
        <v>97.6949945161861</v>
      </c>
    </row>
    <row r="883" spans="1:17" s="131" customFormat="1" ht="36.75" customHeight="1">
      <c r="A883" s="259"/>
      <c r="B883" s="259"/>
      <c r="C883" s="259"/>
      <c r="D883" s="261"/>
      <c r="E883" s="26" t="s">
        <v>1534</v>
      </c>
      <c r="F883" s="18">
        <v>2826.5</v>
      </c>
      <c r="G883" s="19"/>
      <c r="H883" s="19"/>
      <c r="I883" s="6">
        <v>2826.5</v>
      </c>
      <c r="J883" s="18">
        <v>2761.3490200000001</v>
      </c>
      <c r="K883" s="19"/>
      <c r="L883" s="19"/>
      <c r="M883" s="6">
        <v>2761.3490200000001</v>
      </c>
      <c r="N883" s="27">
        <f t="shared" si="511"/>
        <v>97.6949945161861</v>
      </c>
      <c r="O883" s="19"/>
      <c r="P883" s="19"/>
      <c r="Q883" s="19">
        <f t="shared" si="493"/>
        <v>97.6949945161861</v>
      </c>
    </row>
    <row r="884" spans="1:17" s="131" customFormat="1" ht="36.75" customHeight="1">
      <c r="A884" s="258" t="s">
        <v>633</v>
      </c>
      <c r="B884" s="258" t="s">
        <v>634</v>
      </c>
      <c r="C884" s="258" t="s">
        <v>635</v>
      </c>
      <c r="D884" s="103" t="s">
        <v>15</v>
      </c>
      <c r="E884" s="26"/>
      <c r="F884" s="18">
        <v>1070</v>
      </c>
      <c r="G884" s="19"/>
      <c r="H884" s="19"/>
      <c r="I884" s="6">
        <v>1070</v>
      </c>
      <c r="J884" s="18">
        <v>1063.5736199999999</v>
      </c>
      <c r="K884" s="19"/>
      <c r="L884" s="19"/>
      <c r="M884" s="6">
        <v>1063.5736199999999</v>
      </c>
      <c r="N884" s="27">
        <f t="shared" si="511"/>
        <v>99.399403738317744</v>
      </c>
      <c r="O884" s="19"/>
      <c r="P884" s="19"/>
      <c r="Q884" s="19">
        <f t="shared" si="493"/>
        <v>99.399403738317744</v>
      </c>
    </row>
    <row r="885" spans="1:17" s="131" customFormat="1" ht="36.75" customHeight="1">
      <c r="A885" s="259"/>
      <c r="B885" s="259"/>
      <c r="C885" s="259"/>
      <c r="D885" s="260" t="s">
        <v>1522</v>
      </c>
      <c r="E885" s="26"/>
      <c r="F885" s="18">
        <v>1070</v>
      </c>
      <c r="G885" s="19"/>
      <c r="H885" s="19"/>
      <c r="I885" s="6">
        <v>1070</v>
      </c>
      <c r="J885" s="18">
        <v>1063.5736199999999</v>
      </c>
      <c r="K885" s="19"/>
      <c r="L885" s="19"/>
      <c r="M885" s="6">
        <v>1063.5736199999999</v>
      </c>
      <c r="N885" s="27">
        <f t="shared" si="511"/>
        <v>99.399403738317744</v>
      </c>
      <c r="O885" s="19"/>
      <c r="P885" s="19"/>
      <c r="Q885" s="19">
        <f t="shared" si="493"/>
        <v>99.399403738317744</v>
      </c>
    </row>
    <row r="886" spans="1:17" s="131" customFormat="1" ht="36.75" customHeight="1">
      <c r="A886" s="259"/>
      <c r="B886" s="259"/>
      <c r="C886" s="259"/>
      <c r="D886" s="261"/>
      <c r="E886" s="26" t="s">
        <v>1535</v>
      </c>
      <c r="F886" s="18">
        <v>1070</v>
      </c>
      <c r="G886" s="19"/>
      <c r="H886" s="19"/>
      <c r="I886" s="6">
        <v>1070</v>
      </c>
      <c r="J886" s="18">
        <v>1063.5736199999999</v>
      </c>
      <c r="K886" s="19"/>
      <c r="L886" s="19"/>
      <c r="M886" s="6">
        <v>1063.5736199999999</v>
      </c>
      <c r="N886" s="27">
        <f t="shared" si="511"/>
        <v>99.399403738317744</v>
      </c>
      <c r="O886" s="19"/>
      <c r="P886" s="19"/>
      <c r="Q886" s="19">
        <f t="shared" si="493"/>
        <v>99.399403738317744</v>
      </c>
    </row>
    <row r="887" spans="1:17" s="131" customFormat="1" ht="36.75" customHeight="1">
      <c r="A887" s="260" t="s">
        <v>637</v>
      </c>
      <c r="B887" s="260" t="s">
        <v>638</v>
      </c>
      <c r="C887" s="260" t="s">
        <v>639</v>
      </c>
      <c r="D887" s="103" t="s">
        <v>15</v>
      </c>
      <c r="E887" s="26"/>
      <c r="F887" s="18">
        <v>832</v>
      </c>
      <c r="G887" s="19"/>
      <c r="H887" s="19"/>
      <c r="I887" s="6">
        <v>832</v>
      </c>
      <c r="J887" s="18">
        <v>832</v>
      </c>
      <c r="K887" s="19"/>
      <c r="L887" s="19"/>
      <c r="M887" s="6">
        <v>832</v>
      </c>
      <c r="N887" s="27">
        <f t="shared" si="511"/>
        <v>100</v>
      </c>
      <c r="O887" s="19"/>
      <c r="P887" s="19"/>
      <c r="Q887" s="19">
        <f t="shared" si="493"/>
        <v>100</v>
      </c>
    </row>
    <row r="888" spans="1:17" s="131" customFormat="1" ht="36.75" customHeight="1">
      <c r="A888" s="261"/>
      <c r="B888" s="261"/>
      <c r="C888" s="261"/>
      <c r="D888" s="260" t="s">
        <v>640</v>
      </c>
      <c r="E888" s="26"/>
      <c r="F888" s="18">
        <v>832</v>
      </c>
      <c r="G888" s="19"/>
      <c r="H888" s="19"/>
      <c r="I888" s="6">
        <v>832</v>
      </c>
      <c r="J888" s="18">
        <v>832</v>
      </c>
      <c r="K888" s="19"/>
      <c r="L888" s="19"/>
      <c r="M888" s="6">
        <v>832</v>
      </c>
      <c r="N888" s="27">
        <f t="shared" si="511"/>
        <v>100</v>
      </c>
      <c r="O888" s="19"/>
      <c r="P888" s="19"/>
      <c r="Q888" s="19">
        <f t="shared" si="493"/>
        <v>100</v>
      </c>
    </row>
    <row r="889" spans="1:17" s="131" customFormat="1" ht="36.75" customHeight="1">
      <c r="A889" s="261"/>
      <c r="B889" s="261"/>
      <c r="C889" s="261"/>
      <c r="D889" s="261"/>
      <c r="E889" s="26" t="s">
        <v>1536</v>
      </c>
      <c r="F889" s="18">
        <v>832</v>
      </c>
      <c r="G889" s="19"/>
      <c r="H889" s="19"/>
      <c r="I889" s="6">
        <v>832</v>
      </c>
      <c r="J889" s="18">
        <v>832</v>
      </c>
      <c r="K889" s="19"/>
      <c r="L889" s="19"/>
      <c r="M889" s="6">
        <v>832</v>
      </c>
      <c r="N889" s="27">
        <f t="shared" si="511"/>
        <v>100</v>
      </c>
      <c r="O889" s="19"/>
      <c r="P889" s="19"/>
      <c r="Q889" s="19">
        <f t="shared" si="493"/>
        <v>100</v>
      </c>
    </row>
    <row r="890" spans="1:17" s="131" customFormat="1" ht="36.75" customHeight="1">
      <c r="A890" s="260" t="s">
        <v>641</v>
      </c>
      <c r="B890" s="260" t="s">
        <v>642</v>
      </c>
      <c r="C890" s="260" t="s">
        <v>643</v>
      </c>
      <c r="D890" s="103" t="s">
        <v>15</v>
      </c>
      <c r="E890" s="26"/>
      <c r="F890" s="18">
        <f>F891</f>
        <v>57482.512779999997</v>
      </c>
      <c r="G890" s="19">
        <f t="shared" ref="G890:I890" si="512">G891</f>
        <v>34300.68</v>
      </c>
      <c r="H890" s="19">
        <f t="shared" si="512"/>
        <v>70</v>
      </c>
      <c r="I890" s="6">
        <f t="shared" si="512"/>
        <v>23111.832780000001</v>
      </c>
      <c r="J890" s="18">
        <f>J891</f>
        <v>54563.543909999993</v>
      </c>
      <c r="K890" s="19">
        <f t="shared" ref="K890" si="513">K891</f>
        <v>34300.68</v>
      </c>
      <c r="L890" s="19">
        <f t="shared" ref="L890" si="514">L891</f>
        <v>70</v>
      </c>
      <c r="M890" s="6">
        <f t="shared" ref="M890" si="515">M891</f>
        <v>20192.86391</v>
      </c>
      <c r="N890" s="27">
        <f t="shared" si="511"/>
        <v>94.921988046744531</v>
      </c>
      <c r="O890" s="27">
        <f t="shared" ref="O890:O891" si="516">K890/G890*100</f>
        <v>100</v>
      </c>
      <c r="P890" s="27">
        <f t="shared" ref="P890:P891" si="517">L890/H890*100</f>
        <v>100</v>
      </c>
      <c r="Q890" s="27">
        <f t="shared" si="493"/>
        <v>87.370240613172172</v>
      </c>
    </row>
    <row r="891" spans="1:17" s="131" customFormat="1" ht="36.75" customHeight="1">
      <c r="A891" s="261"/>
      <c r="B891" s="261"/>
      <c r="C891" s="261"/>
      <c r="D891" s="260" t="s">
        <v>644</v>
      </c>
      <c r="E891" s="26"/>
      <c r="F891" s="18">
        <f>F892+F893+F894+F895+F896+F897</f>
        <v>57482.512779999997</v>
      </c>
      <c r="G891" s="19">
        <f t="shared" ref="G891:I891" si="518">G892+G893+G894+G895+G896+G897</f>
        <v>34300.68</v>
      </c>
      <c r="H891" s="19">
        <f t="shared" si="518"/>
        <v>70</v>
      </c>
      <c r="I891" s="6">
        <f t="shared" si="518"/>
        <v>23111.832780000001</v>
      </c>
      <c r="J891" s="18">
        <f>J892+J893+J894+J895+J896+J897</f>
        <v>54563.543909999993</v>
      </c>
      <c r="K891" s="19">
        <f t="shared" ref="K891" si="519">K892+K893+K894+K895+K896+K897</f>
        <v>34300.68</v>
      </c>
      <c r="L891" s="19">
        <f t="shared" ref="L891" si="520">L892+L893+L894+L895+L896+L897</f>
        <v>70</v>
      </c>
      <c r="M891" s="6">
        <f t="shared" ref="M891" si="521">M892+M893+M894+M895+M896+M897</f>
        <v>20192.86391</v>
      </c>
      <c r="N891" s="27">
        <f t="shared" si="511"/>
        <v>94.921988046744531</v>
      </c>
      <c r="O891" s="27">
        <f t="shared" si="516"/>
        <v>100</v>
      </c>
      <c r="P891" s="27">
        <f t="shared" si="517"/>
        <v>100</v>
      </c>
      <c r="Q891" s="27">
        <f>M891/I891*100</f>
        <v>87.370240613172172</v>
      </c>
    </row>
    <row r="892" spans="1:17" s="131" customFormat="1" ht="36.75" customHeight="1">
      <c r="A892" s="261"/>
      <c r="B892" s="261"/>
      <c r="C892" s="261"/>
      <c r="D892" s="261"/>
      <c r="E892" s="26" t="s">
        <v>1523</v>
      </c>
      <c r="F892" s="18">
        <v>70</v>
      </c>
      <c r="G892" s="19"/>
      <c r="H892" s="19">
        <v>70</v>
      </c>
      <c r="I892" s="6"/>
      <c r="J892" s="18">
        <v>70</v>
      </c>
      <c r="K892" s="19"/>
      <c r="L892" s="19">
        <v>70</v>
      </c>
      <c r="M892" s="6"/>
      <c r="N892" s="27">
        <f t="shared" ref="N892:N894" si="522">J892/F892*100</f>
        <v>100</v>
      </c>
      <c r="O892" s="27"/>
      <c r="P892" s="27">
        <f t="shared" ref="P892" si="523">L892/H892*100</f>
        <v>100</v>
      </c>
      <c r="Q892" s="27"/>
    </row>
    <row r="893" spans="1:17" s="131" customFormat="1" ht="36.75" customHeight="1">
      <c r="A893" s="261"/>
      <c r="B893" s="261"/>
      <c r="C893" s="261"/>
      <c r="D893" s="261"/>
      <c r="E893" s="26" t="s">
        <v>1524</v>
      </c>
      <c r="F893" s="18">
        <v>34300.68</v>
      </c>
      <c r="G893" s="19">
        <v>34300.68</v>
      </c>
      <c r="H893" s="19"/>
      <c r="I893" s="6"/>
      <c r="J893" s="18">
        <v>34300.68</v>
      </c>
      <c r="K893" s="19">
        <v>34300.68</v>
      </c>
      <c r="L893" s="19"/>
      <c r="M893" s="6"/>
      <c r="N893" s="27">
        <f t="shared" si="522"/>
        <v>100</v>
      </c>
      <c r="O893" s="27">
        <f t="shared" ref="O893" si="524">K893/G893*100</f>
        <v>100</v>
      </c>
      <c r="P893" s="27"/>
      <c r="Q893" s="27"/>
    </row>
    <row r="894" spans="1:17" s="131" customFormat="1" ht="36.75" customHeight="1">
      <c r="A894" s="261"/>
      <c r="B894" s="261"/>
      <c r="C894" s="261"/>
      <c r="D894" s="261"/>
      <c r="E894" s="26" t="s">
        <v>1525</v>
      </c>
      <c r="F894" s="18">
        <v>23024.088940000001</v>
      </c>
      <c r="G894" s="19"/>
      <c r="H894" s="19"/>
      <c r="I894" s="6">
        <v>23024.088940000001</v>
      </c>
      <c r="J894" s="18">
        <v>20105.120070000001</v>
      </c>
      <c r="K894" s="19"/>
      <c r="L894" s="19"/>
      <c r="M894" s="6">
        <v>20105.120070000001</v>
      </c>
      <c r="N894" s="27">
        <f t="shared" si="522"/>
        <v>87.322109128371011</v>
      </c>
      <c r="O894" s="27"/>
      <c r="P894" s="27"/>
      <c r="Q894" s="27">
        <f t="shared" si="493"/>
        <v>87.322109128371011</v>
      </c>
    </row>
    <row r="895" spans="1:17" s="131" customFormat="1" ht="36.75" customHeight="1">
      <c r="A895" s="261"/>
      <c r="B895" s="261"/>
      <c r="C895" s="261"/>
      <c r="D895" s="261"/>
      <c r="E895" s="26" t="s">
        <v>1526</v>
      </c>
      <c r="F895" s="18">
        <v>78.159000000000006</v>
      </c>
      <c r="G895" s="19"/>
      <c r="H895" s="19"/>
      <c r="I895" s="6">
        <v>78.159000000000006</v>
      </c>
      <c r="J895" s="18">
        <v>78.159000000000006</v>
      </c>
      <c r="K895" s="19"/>
      <c r="L895" s="19"/>
      <c r="M895" s="6">
        <v>78.159000000000006</v>
      </c>
      <c r="N895" s="27">
        <f t="shared" si="511"/>
        <v>100</v>
      </c>
      <c r="O895" s="27"/>
      <c r="P895" s="27"/>
      <c r="Q895" s="27">
        <f t="shared" si="493"/>
        <v>100</v>
      </c>
    </row>
    <row r="896" spans="1:17" s="131" customFormat="1" ht="36.75" customHeight="1">
      <c r="A896" s="261"/>
      <c r="B896" s="261"/>
      <c r="C896" s="261"/>
      <c r="D896" s="261"/>
      <c r="E896" s="26" t="s">
        <v>1527</v>
      </c>
      <c r="F896" s="18">
        <v>9.5847200000000008</v>
      </c>
      <c r="G896" s="19"/>
      <c r="H896" s="19"/>
      <c r="I896" s="6">
        <v>9.5847200000000008</v>
      </c>
      <c r="J896" s="18">
        <v>9.5847200000000008</v>
      </c>
      <c r="K896" s="19"/>
      <c r="L896" s="19"/>
      <c r="M896" s="6">
        <v>9.5847200000000008</v>
      </c>
      <c r="N896" s="27">
        <f t="shared" si="511"/>
        <v>100</v>
      </c>
      <c r="O896" s="27"/>
      <c r="P896" s="27"/>
      <c r="Q896" s="27">
        <f t="shared" si="493"/>
        <v>100</v>
      </c>
    </row>
    <row r="897" spans="1:17" s="131" customFormat="1" ht="36.75" customHeight="1">
      <c r="A897" s="262"/>
      <c r="B897" s="262"/>
      <c r="C897" s="262"/>
      <c r="D897" s="262"/>
      <c r="E897" s="26" t="s">
        <v>1528</v>
      </c>
      <c r="F897" s="143">
        <v>1.2E-4</v>
      </c>
      <c r="G897" s="144"/>
      <c r="H897" s="144"/>
      <c r="I897" s="145">
        <v>1.2E-4</v>
      </c>
      <c r="J897" s="143">
        <v>1.2E-4</v>
      </c>
      <c r="K897" s="144"/>
      <c r="L897" s="144"/>
      <c r="M897" s="145">
        <v>1.2E-4</v>
      </c>
      <c r="N897" s="27">
        <f t="shared" ref="N897:N900" si="525">J897/F897*100</f>
        <v>100</v>
      </c>
      <c r="O897" s="27"/>
      <c r="P897" s="27"/>
      <c r="Q897" s="27">
        <f t="shared" ref="Q897:Q900" si="526">M897/I897*100</f>
        <v>100</v>
      </c>
    </row>
    <row r="898" spans="1:17" s="131" customFormat="1" ht="36.75" customHeight="1">
      <c r="A898" s="260" t="s">
        <v>645</v>
      </c>
      <c r="B898" s="260" t="s">
        <v>646</v>
      </c>
      <c r="C898" s="260" t="s">
        <v>647</v>
      </c>
      <c r="D898" s="103" t="s">
        <v>15</v>
      </c>
      <c r="E898" s="26"/>
      <c r="F898" s="18">
        <v>100</v>
      </c>
      <c r="G898" s="19"/>
      <c r="H898" s="19"/>
      <c r="I898" s="6">
        <v>100</v>
      </c>
      <c r="J898" s="18">
        <v>100</v>
      </c>
      <c r="K898" s="19"/>
      <c r="L898" s="19"/>
      <c r="M898" s="6">
        <v>100</v>
      </c>
      <c r="N898" s="27">
        <f t="shared" si="525"/>
        <v>100</v>
      </c>
      <c r="O898" s="27"/>
      <c r="P898" s="27"/>
      <c r="Q898" s="27">
        <f t="shared" si="526"/>
        <v>100</v>
      </c>
    </row>
    <row r="899" spans="1:17" s="131" customFormat="1" ht="36.75" customHeight="1">
      <c r="A899" s="261"/>
      <c r="B899" s="261"/>
      <c r="C899" s="261"/>
      <c r="D899" s="260" t="s">
        <v>648</v>
      </c>
      <c r="E899" s="26"/>
      <c r="F899" s="18">
        <v>100</v>
      </c>
      <c r="G899" s="19"/>
      <c r="H899" s="19"/>
      <c r="I899" s="6">
        <v>100</v>
      </c>
      <c r="J899" s="18">
        <v>100</v>
      </c>
      <c r="K899" s="19"/>
      <c r="L899" s="19"/>
      <c r="M899" s="6">
        <v>100</v>
      </c>
      <c r="N899" s="27">
        <f t="shared" si="525"/>
        <v>100</v>
      </c>
      <c r="O899" s="27"/>
      <c r="P899" s="27"/>
      <c r="Q899" s="27">
        <f t="shared" si="526"/>
        <v>100</v>
      </c>
    </row>
    <row r="900" spans="1:17" s="131" customFormat="1" ht="36.75" customHeight="1">
      <c r="A900" s="261"/>
      <c r="B900" s="261"/>
      <c r="C900" s="261"/>
      <c r="D900" s="261"/>
      <c r="E900" s="26" t="s">
        <v>1529</v>
      </c>
      <c r="F900" s="18">
        <v>100</v>
      </c>
      <c r="G900" s="19"/>
      <c r="H900" s="19"/>
      <c r="I900" s="6">
        <v>100</v>
      </c>
      <c r="J900" s="18">
        <v>100</v>
      </c>
      <c r="K900" s="19"/>
      <c r="L900" s="19"/>
      <c r="M900" s="6">
        <v>100</v>
      </c>
      <c r="N900" s="27">
        <f t="shared" si="525"/>
        <v>100</v>
      </c>
      <c r="O900" s="27"/>
      <c r="P900" s="27"/>
      <c r="Q900" s="27">
        <f t="shared" si="526"/>
        <v>100</v>
      </c>
    </row>
    <row r="901" spans="1:17" s="131" customFormat="1" ht="36.75" customHeight="1">
      <c r="A901" s="255" t="s">
        <v>886</v>
      </c>
      <c r="B901" s="255" t="s">
        <v>1530</v>
      </c>
      <c r="C901" s="255" t="s">
        <v>1531</v>
      </c>
      <c r="D901" s="129" t="s">
        <v>15</v>
      </c>
      <c r="E901" s="146"/>
      <c r="F901" s="18">
        <f>SUM(F902)</f>
        <v>124.5</v>
      </c>
      <c r="G901" s="19">
        <f>SUM(G902)</f>
        <v>124.5</v>
      </c>
      <c r="H901" s="19"/>
      <c r="I901" s="6"/>
      <c r="J901" s="18">
        <f>SUM(J902)</f>
        <v>124.5</v>
      </c>
      <c r="K901" s="19">
        <f>SUM(K902)</f>
        <v>124.5</v>
      </c>
      <c r="L901" s="19"/>
      <c r="M901" s="6"/>
      <c r="N901" s="27">
        <f t="shared" ref="N901:O909" si="527">J901/F901*100</f>
        <v>100</v>
      </c>
      <c r="O901" s="27">
        <f t="shared" si="527"/>
        <v>100</v>
      </c>
      <c r="P901" s="27"/>
      <c r="Q901" s="19"/>
    </row>
    <row r="902" spans="1:17" s="131" customFormat="1" ht="36.75" customHeight="1">
      <c r="A902" s="256"/>
      <c r="B902" s="256"/>
      <c r="C902" s="256"/>
      <c r="D902" s="255" t="s">
        <v>651</v>
      </c>
      <c r="E902" s="146"/>
      <c r="F902" s="18">
        <f>SUM(I902+H902+G902)</f>
        <v>124.5</v>
      </c>
      <c r="G902" s="19">
        <f>SUM(G903)</f>
        <v>124.5</v>
      </c>
      <c r="H902" s="19"/>
      <c r="I902" s="6"/>
      <c r="J902" s="18">
        <f>SUM(M902+L902+K902)</f>
        <v>124.5</v>
      </c>
      <c r="K902" s="19">
        <f>SUM(K903)</f>
        <v>124.5</v>
      </c>
      <c r="L902" s="19"/>
      <c r="M902" s="6"/>
      <c r="N902" s="27">
        <f t="shared" si="527"/>
        <v>100</v>
      </c>
      <c r="O902" s="27">
        <f t="shared" si="527"/>
        <v>100</v>
      </c>
      <c r="P902" s="27"/>
      <c r="Q902" s="19"/>
    </row>
    <row r="903" spans="1:17" s="30" customFormat="1" ht="36.75" customHeight="1">
      <c r="A903" s="257"/>
      <c r="B903" s="257"/>
      <c r="C903" s="257"/>
      <c r="D903" s="257"/>
      <c r="E903" s="26" t="s">
        <v>1532</v>
      </c>
      <c r="F903" s="18">
        <v>124.5</v>
      </c>
      <c r="G903" s="19">
        <v>124.5</v>
      </c>
      <c r="H903" s="19"/>
      <c r="I903" s="6"/>
      <c r="J903" s="18">
        <v>124.5</v>
      </c>
      <c r="K903" s="19">
        <v>124.5</v>
      </c>
      <c r="L903" s="19"/>
      <c r="M903" s="6"/>
      <c r="N903" s="27">
        <f t="shared" si="527"/>
        <v>100</v>
      </c>
      <c r="O903" s="27">
        <f t="shared" si="527"/>
        <v>100</v>
      </c>
      <c r="P903" s="27"/>
      <c r="Q903" s="19"/>
    </row>
    <row r="904" spans="1:17" s="131" customFormat="1" ht="36.75" customHeight="1">
      <c r="A904" s="260" t="s">
        <v>1032</v>
      </c>
      <c r="B904" s="260" t="s">
        <v>1482</v>
      </c>
      <c r="C904" s="260" t="s">
        <v>1517</v>
      </c>
      <c r="D904" s="103" t="s">
        <v>15</v>
      </c>
      <c r="E904" s="26"/>
      <c r="F904" s="18">
        <f>F905</f>
        <v>6823.3</v>
      </c>
      <c r="G904" s="19"/>
      <c r="H904" s="19"/>
      <c r="I904" s="6">
        <f>I905</f>
        <v>6823.3</v>
      </c>
      <c r="J904" s="18">
        <f>J905</f>
        <v>6499.0432599999995</v>
      </c>
      <c r="K904" s="19"/>
      <c r="L904" s="19"/>
      <c r="M904" s="6">
        <f>M905</f>
        <v>6499.0432599999995</v>
      </c>
      <c r="N904" s="27">
        <f t="shared" ref="N904:N907" si="528">J904/F904*100</f>
        <v>95.247801796784543</v>
      </c>
      <c r="O904" s="19"/>
      <c r="P904" s="19"/>
      <c r="Q904" s="19">
        <f t="shared" ref="Q904:Q907" si="529">M904/I904*100</f>
        <v>95.247801796784543</v>
      </c>
    </row>
    <row r="905" spans="1:17" s="131" customFormat="1" ht="36.75" customHeight="1">
      <c r="A905" s="261"/>
      <c r="B905" s="261"/>
      <c r="C905" s="261"/>
      <c r="D905" s="260" t="s">
        <v>1539</v>
      </c>
      <c r="E905" s="26"/>
      <c r="F905" s="18">
        <f>F906+F907</f>
        <v>6823.3</v>
      </c>
      <c r="G905" s="19"/>
      <c r="H905" s="19"/>
      <c r="I905" s="6">
        <f>I906+I907</f>
        <v>6823.3</v>
      </c>
      <c r="J905" s="18">
        <f>J906+J907</f>
        <v>6499.0432599999995</v>
      </c>
      <c r="K905" s="19"/>
      <c r="L905" s="19"/>
      <c r="M905" s="6">
        <f>M906+M907</f>
        <v>6499.0432599999995</v>
      </c>
      <c r="N905" s="27">
        <f t="shared" si="528"/>
        <v>95.247801796784543</v>
      </c>
      <c r="O905" s="19"/>
      <c r="P905" s="19"/>
      <c r="Q905" s="19">
        <f t="shared" si="529"/>
        <v>95.247801796784543</v>
      </c>
    </row>
    <row r="906" spans="1:17" s="131" customFormat="1" ht="36.75" customHeight="1">
      <c r="A906" s="261"/>
      <c r="B906" s="261"/>
      <c r="C906" s="261"/>
      <c r="D906" s="261"/>
      <c r="E906" s="26" t="s">
        <v>1540</v>
      </c>
      <c r="F906" s="18">
        <v>6726</v>
      </c>
      <c r="G906" s="19"/>
      <c r="H906" s="19"/>
      <c r="I906" s="6">
        <v>6726</v>
      </c>
      <c r="J906" s="18">
        <v>6408.7952599999999</v>
      </c>
      <c r="K906" s="19"/>
      <c r="L906" s="19"/>
      <c r="M906" s="6">
        <v>6408.7952599999999</v>
      </c>
      <c r="N906" s="27">
        <f t="shared" si="528"/>
        <v>95.283902170680932</v>
      </c>
      <c r="O906" s="19"/>
      <c r="P906" s="19"/>
      <c r="Q906" s="19">
        <f t="shared" si="529"/>
        <v>95.283902170680932</v>
      </c>
    </row>
    <row r="907" spans="1:17" s="131" customFormat="1" ht="36.75" customHeight="1">
      <c r="A907" s="262"/>
      <c r="B907" s="262"/>
      <c r="C907" s="262"/>
      <c r="D907" s="262"/>
      <c r="E907" s="26" t="s">
        <v>1541</v>
      </c>
      <c r="F907" s="18">
        <v>97.3</v>
      </c>
      <c r="G907" s="19"/>
      <c r="H907" s="19"/>
      <c r="I907" s="6">
        <v>97.3</v>
      </c>
      <c r="J907" s="18">
        <v>90.248000000000005</v>
      </c>
      <c r="K907" s="19"/>
      <c r="L907" s="19"/>
      <c r="M907" s="6">
        <v>90.248000000000005</v>
      </c>
      <c r="N907" s="27">
        <f t="shared" si="528"/>
        <v>92.752312435765688</v>
      </c>
      <c r="O907" s="19"/>
      <c r="P907" s="19"/>
      <c r="Q907" s="19">
        <f t="shared" si="529"/>
        <v>92.752312435765688</v>
      </c>
    </row>
    <row r="908" spans="1:17" s="131" customFormat="1" ht="36.75" customHeight="1">
      <c r="A908" s="260" t="s">
        <v>1034</v>
      </c>
      <c r="B908" s="260" t="s">
        <v>1537</v>
      </c>
      <c r="C908" s="260" t="s">
        <v>1538</v>
      </c>
      <c r="D908" s="103" t="s">
        <v>15</v>
      </c>
      <c r="E908" s="26"/>
      <c r="F908" s="18">
        <f>F909</f>
        <v>6823.3</v>
      </c>
      <c r="G908" s="19"/>
      <c r="H908" s="19"/>
      <c r="I908" s="6">
        <f>I909</f>
        <v>6823.3</v>
      </c>
      <c r="J908" s="18">
        <f>J909</f>
        <v>6499.0432599999995</v>
      </c>
      <c r="K908" s="19"/>
      <c r="L908" s="19"/>
      <c r="M908" s="6">
        <f>M909</f>
        <v>6499.0432599999995</v>
      </c>
      <c r="N908" s="27">
        <f t="shared" si="527"/>
        <v>95.247801796784543</v>
      </c>
      <c r="O908" s="19"/>
      <c r="P908" s="19"/>
      <c r="Q908" s="19">
        <f t="shared" ref="Q908:Q909" si="530">M908/I908*100</f>
        <v>95.247801796784543</v>
      </c>
    </row>
    <row r="909" spans="1:17" s="131" customFormat="1" ht="36.75" customHeight="1">
      <c r="A909" s="261"/>
      <c r="B909" s="261"/>
      <c r="C909" s="261"/>
      <c r="D909" s="260" t="s">
        <v>1539</v>
      </c>
      <c r="E909" s="26"/>
      <c r="F909" s="18">
        <f>F910+F911</f>
        <v>6823.3</v>
      </c>
      <c r="G909" s="19"/>
      <c r="H909" s="19"/>
      <c r="I909" s="6">
        <f>I910+I911</f>
        <v>6823.3</v>
      </c>
      <c r="J909" s="18">
        <f>J910+J911</f>
        <v>6499.0432599999995</v>
      </c>
      <c r="K909" s="19"/>
      <c r="L909" s="19"/>
      <c r="M909" s="6">
        <f>M910+M911</f>
        <v>6499.0432599999995</v>
      </c>
      <c r="N909" s="27">
        <f t="shared" si="527"/>
        <v>95.247801796784543</v>
      </c>
      <c r="O909" s="19"/>
      <c r="P909" s="19"/>
      <c r="Q909" s="19">
        <f t="shared" si="530"/>
        <v>95.247801796784543</v>
      </c>
    </row>
    <row r="910" spans="1:17" s="131" customFormat="1" ht="36.75" customHeight="1">
      <c r="A910" s="261"/>
      <c r="B910" s="261"/>
      <c r="C910" s="261"/>
      <c r="D910" s="261"/>
      <c r="E910" s="26" t="s">
        <v>1540</v>
      </c>
      <c r="F910" s="18">
        <v>6726</v>
      </c>
      <c r="G910" s="19"/>
      <c r="H910" s="19"/>
      <c r="I910" s="6">
        <v>6726</v>
      </c>
      <c r="J910" s="18">
        <v>6408.7952599999999</v>
      </c>
      <c r="K910" s="19"/>
      <c r="L910" s="19"/>
      <c r="M910" s="6">
        <v>6408.7952599999999</v>
      </c>
      <c r="N910" s="27">
        <f t="shared" ref="N910:N911" si="531">J910/F910*100</f>
        <v>95.283902170680932</v>
      </c>
      <c r="O910" s="19"/>
      <c r="P910" s="19"/>
      <c r="Q910" s="19">
        <f t="shared" ref="Q910:Q911" si="532">M910/I910*100</f>
        <v>95.283902170680932</v>
      </c>
    </row>
    <row r="911" spans="1:17" s="131" customFormat="1" ht="36.75" customHeight="1">
      <c r="A911" s="262"/>
      <c r="B911" s="262"/>
      <c r="C911" s="262"/>
      <c r="D911" s="262"/>
      <c r="E911" s="26" t="s">
        <v>1541</v>
      </c>
      <c r="F911" s="18">
        <v>97.3</v>
      </c>
      <c r="G911" s="19"/>
      <c r="H911" s="19"/>
      <c r="I911" s="6">
        <v>97.3</v>
      </c>
      <c r="J911" s="18">
        <v>90.248000000000005</v>
      </c>
      <c r="K911" s="19"/>
      <c r="L911" s="19"/>
      <c r="M911" s="6">
        <v>90.248000000000005</v>
      </c>
      <c r="N911" s="27">
        <f t="shared" si="531"/>
        <v>92.752312435765688</v>
      </c>
      <c r="O911" s="19"/>
      <c r="P911" s="19"/>
      <c r="Q911" s="19">
        <f t="shared" si="532"/>
        <v>92.752312435765688</v>
      </c>
    </row>
    <row r="912" spans="1:17" ht="24" customHeight="1">
      <c r="A912" s="263" t="s">
        <v>24</v>
      </c>
      <c r="B912" s="263" t="s">
        <v>942</v>
      </c>
      <c r="C912" s="263" t="s">
        <v>1543</v>
      </c>
      <c r="D912" s="126" t="s">
        <v>15</v>
      </c>
      <c r="E912" s="28"/>
      <c r="F912" s="16">
        <v>0</v>
      </c>
      <c r="G912" s="15">
        <v>0</v>
      </c>
      <c r="H912" s="15">
        <v>0</v>
      </c>
      <c r="I912" s="17">
        <v>0</v>
      </c>
      <c r="J912" s="16">
        <v>0</v>
      </c>
      <c r="K912" s="15">
        <v>0</v>
      </c>
      <c r="L912" s="15">
        <v>0</v>
      </c>
      <c r="M912" s="17">
        <v>0</v>
      </c>
      <c r="N912" s="29"/>
      <c r="O912" s="15"/>
      <c r="P912" s="15"/>
      <c r="Q912" s="15"/>
    </row>
    <row r="913" spans="1:17" ht="51.75" customHeight="1">
      <c r="A913" s="264"/>
      <c r="B913" s="264"/>
      <c r="C913" s="264"/>
      <c r="D913" s="103" t="s">
        <v>1542</v>
      </c>
      <c r="E913" s="147"/>
      <c r="F913" s="18">
        <v>0</v>
      </c>
      <c r="G913" s="19">
        <v>0</v>
      </c>
      <c r="H913" s="19">
        <v>0</v>
      </c>
      <c r="I913" s="6">
        <v>0</v>
      </c>
      <c r="J913" s="18">
        <v>0</v>
      </c>
      <c r="K913" s="19">
        <v>0</v>
      </c>
      <c r="L913" s="19">
        <v>0</v>
      </c>
      <c r="M913" s="6">
        <v>0</v>
      </c>
      <c r="N913" s="27"/>
      <c r="O913" s="19"/>
      <c r="P913" s="19"/>
      <c r="Q913" s="19"/>
    </row>
    <row r="914" spans="1:17" ht="24" customHeight="1">
      <c r="A914" s="255" t="s">
        <v>944</v>
      </c>
      <c r="B914" s="255" t="s">
        <v>1544</v>
      </c>
      <c r="C914" s="255" t="s">
        <v>1546</v>
      </c>
      <c r="D914" s="129" t="s">
        <v>16</v>
      </c>
      <c r="E914" s="147"/>
      <c r="F914" s="18">
        <v>0</v>
      </c>
      <c r="G914" s="19">
        <v>0</v>
      </c>
      <c r="H914" s="19">
        <v>0</v>
      </c>
      <c r="I914" s="6">
        <v>0</v>
      </c>
      <c r="J914" s="18">
        <v>0</v>
      </c>
      <c r="K914" s="19">
        <v>0</v>
      </c>
      <c r="L914" s="19">
        <v>0</v>
      </c>
      <c r="M914" s="6">
        <v>0</v>
      </c>
      <c r="N914" s="27"/>
      <c r="O914" s="19"/>
      <c r="P914" s="19"/>
      <c r="Q914" s="19"/>
    </row>
    <row r="915" spans="1:17" ht="33.75" customHeight="1">
      <c r="A915" s="256"/>
      <c r="B915" s="256"/>
      <c r="C915" s="256"/>
      <c r="D915" s="255" t="s">
        <v>1542</v>
      </c>
      <c r="E915" s="147"/>
      <c r="F915" s="18">
        <v>0</v>
      </c>
      <c r="G915" s="19">
        <v>0</v>
      </c>
      <c r="H915" s="19">
        <v>0</v>
      </c>
      <c r="I915" s="6">
        <v>0</v>
      </c>
      <c r="J915" s="18">
        <v>0</v>
      </c>
      <c r="K915" s="19">
        <v>0</v>
      </c>
      <c r="L915" s="19">
        <v>0</v>
      </c>
      <c r="M915" s="6">
        <v>0</v>
      </c>
      <c r="N915" s="27"/>
      <c r="O915" s="19"/>
      <c r="P915" s="19"/>
      <c r="Q915" s="19"/>
    </row>
    <row r="916" spans="1:17" ht="48.75" customHeight="1">
      <c r="A916" s="257"/>
      <c r="B916" s="257"/>
      <c r="C916" s="257"/>
      <c r="D916" s="257"/>
      <c r="E916" s="147"/>
      <c r="F916" s="18">
        <v>0</v>
      </c>
      <c r="G916" s="19">
        <v>0</v>
      </c>
      <c r="H916" s="19">
        <v>0</v>
      </c>
      <c r="I916" s="6">
        <v>0</v>
      </c>
      <c r="J916" s="18">
        <v>0</v>
      </c>
      <c r="K916" s="19">
        <v>0</v>
      </c>
      <c r="L916" s="19">
        <v>0</v>
      </c>
      <c r="M916" s="6">
        <v>0</v>
      </c>
      <c r="N916" s="27"/>
      <c r="O916" s="19"/>
      <c r="P916" s="19"/>
      <c r="Q916" s="19"/>
    </row>
    <row r="917" spans="1:17" ht="24" customHeight="1">
      <c r="A917" s="255" t="s">
        <v>945</v>
      </c>
      <c r="B917" s="255" t="s">
        <v>1545</v>
      </c>
      <c r="C917" s="255" t="s">
        <v>1547</v>
      </c>
      <c r="D917" s="129" t="s">
        <v>16</v>
      </c>
      <c r="E917" s="147"/>
      <c r="F917" s="18">
        <v>0</v>
      </c>
      <c r="G917" s="19">
        <v>0</v>
      </c>
      <c r="H917" s="19">
        <v>0</v>
      </c>
      <c r="I917" s="6">
        <v>0</v>
      </c>
      <c r="J917" s="18">
        <v>0</v>
      </c>
      <c r="K917" s="19">
        <v>0</v>
      </c>
      <c r="L917" s="19">
        <v>0</v>
      </c>
      <c r="M917" s="6">
        <v>0</v>
      </c>
      <c r="N917" s="27"/>
      <c r="O917" s="19"/>
      <c r="P917" s="19"/>
      <c r="Q917" s="19"/>
    </row>
    <row r="918" spans="1:17" ht="33.75" customHeight="1">
      <c r="A918" s="256"/>
      <c r="B918" s="256"/>
      <c r="C918" s="256"/>
      <c r="D918" s="255" t="s">
        <v>1542</v>
      </c>
      <c r="E918" s="147"/>
      <c r="F918" s="18">
        <v>0</v>
      </c>
      <c r="G918" s="19">
        <v>0</v>
      </c>
      <c r="H918" s="19">
        <v>0</v>
      </c>
      <c r="I918" s="6">
        <v>0</v>
      </c>
      <c r="J918" s="18">
        <v>0</v>
      </c>
      <c r="K918" s="19">
        <v>0</v>
      </c>
      <c r="L918" s="19">
        <v>0</v>
      </c>
      <c r="M918" s="6">
        <v>0</v>
      </c>
      <c r="N918" s="27"/>
      <c r="O918" s="19"/>
      <c r="P918" s="19"/>
      <c r="Q918" s="19"/>
    </row>
    <row r="919" spans="1:17" ht="48.75" customHeight="1">
      <c r="A919" s="257"/>
      <c r="B919" s="257"/>
      <c r="C919" s="257"/>
      <c r="D919" s="257"/>
      <c r="E919" s="147"/>
      <c r="F919" s="18">
        <v>0</v>
      </c>
      <c r="G919" s="19">
        <v>0</v>
      </c>
      <c r="H919" s="19">
        <v>0</v>
      </c>
      <c r="I919" s="6">
        <v>0</v>
      </c>
      <c r="J919" s="18">
        <v>0</v>
      </c>
      <c r="K919" s="19">
        <v>0</v>
      </c>
      <c r="L919" s="19">
        <v>0</v>
      </c>
      <c r="M919" s="6">
        <v>0</v>
      </c>
      <c r="N919" s="27"/>
      <c r="O919" s="19"/>
      <c r="P919" s="19"/>
      <c r="Q919" s="19"/>
    </row>
    <row r="920" spans="1:17" s="33" customFormat="1" ht="12.75" customHeight="1">
      <c r="F920" s="49"/>
      <c r="G920" s="50"/>
      <c r="H920" s="50"/>
      <c r="I920" s="51"/>
      <c r="J920" s="49"/>
      <c r="K920" s="50"/>
      <c r="L920" s="50"/>
      <c r="M920" s="51"/>
    </row>
    <row r="921" spans="1:17" s="39" customFormat="1" ht="24.75" thickBot="1">
      <c r="A921" s="35"/>
      <c r="B921" s="35" t="s">
        <v>652</v>
      </c>
      <c r="C921" s="35"/>
      <c r="D921" s="35"/>
      <c r="E921" s="36"/>
      <c r="F921" s="37">
        <f>F11+F249+F286+F298+F307+F418+F475+F513+F557+F625+F676+F780+F912</f>
        <v>2210249.3975900002</v>
      </c>
      <c r="G921" s="37">
        <f>G11+G249+G286+G298+G307+G418+G475+G513+G557+G625+G676+G780+G912</f>
        <v>114330.7022</v>
      </c>
      <c r="H921" s="37">
        <f t="shared" ref="H921:L921" si="533">H11+H249+H286+H298+H307+H418+H475+H513+H557+H625+H676+H780+H912</f>
        <v>1129101.8446099998</v>
      </c>
      <c r="I921" s="37">
        <f t="shared" si="533"/>
        <v>966816.8507800001</v>
      </c>
      <c r="J921" s="37">
        <f t="shared" si="533"/>
        <v>2183164.2677799999</v>
      </c>
      <c r="K921" s="37">
        <f t="shared" si="533"/>
        <v>113886.78357</v>
      </c>
      <c r="L921" s="37">
        <f t="shared" si="533"/>
        <v>1123378.1580199997</v>
      </c>
      <c r="M921" s="37">
        <f>M11+M249+M286+M298+M307+M418+M475+M513+M557+M625+M676+M780+M912</f>
        <v>945899.53312000027</v>
      </c>
      <c r="N921" s="52">
        <f>J921/F921*100</f>
        <v>98.774566805016065</v>
      </c>
      <c r="O921" s="37">
        <f>K921/G921*100</f>
        <v>99.611724041348538</v>
      </c>
      <c r="P921" s="37">
        <f>L921/H921*100</f>
        <v>99.493076145670713</v>
      </c>
      <c r="Q921" s="38">
        <f>M921/I921*100</f>
        <v>97.836475683773585</v>
      </c>
    </row>
    <row r="922" spans="1:17">
      <c r="A922" s="302" t="s">
        <v>63</v>
      </c>
      <c r="B922" s="302"/>
      <c r="C922" s="302"/>
      <c r="D922" s="302"/>
      <c r="E922" s="302"/>
      <c r="F922" s="302"/>
      <c r="G922" s="302"/>
      <c r="H922" s="302"/>
      <c r="I922" s="302"/>
      <c r="J922" s="302"/>
      <c r="K922" s="302"/>
      <c r="L922" s="302"/>
      <c r="M922" s="302"/>
      <c r="N922" s="302"/>
      <c r="O922" s="302"/>
      <c r="P922" s="302"/>
      <c r="Q922" s="302"/>
    </row>
    <row r="923" spans="1:17">
      <c r="A923" s="148"/>
    </row>
  </sheetData>
  <mergeCells count="605">
    <mergeCell ref="A622:A624"/>
    <mergeCell ref="B622:B624"/>
    <mergeCell ref="C622:C624"/>
    <mergeCell ref="D623:D624"/>
    <mergeCell ref="D582:D584"/>
    <mergeCell ref="D597:D598"/>
    <mergeCell ref="D592:D596"/>
    <mergeCell ref="A614:A618"/>
    <mergeCell ref="B614:B618"/>
    <mergeCell ref="C614:C618"/>
    <mergeCell ref="D615:D616"/>
    <mergeCell ref="D617:D618"/>
    <mergeCell ref="A619:A621"/>
    <mergeCell ref="B619:B621"/>
    <mergeCell ref="C619:C621"/>
    <mergeCell ref="D620:D621"/>
    <mergeCell ref="A591:A598"/>
    <mergeCell ref="B591:B598"/>
    <mergeCell ref="C591:C598"/>
    <mergeCell ref="A599:A600"/>
    <mergeCell ref="B599:B600"/>
    <mergeCell ref="C599:C600"/>
    <mergeCell ref="A601:A603"/>
    <mergeCell ref="B601:B603"/>
    <mergeCell ref="A922:Q922"/>
    <mergeCell ref="O8:Q8"/>
    <mergeCell ref="A2:Q2"/>
    <mergeCell ref="A3:Q3"/>
    <mergeCell ref="A4:Q4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N8:N9"/>
    <mergeCell ref="A97:A101"/>
    <mergeCell ref="B97:B101"/>
    <mergeCell ref="C97:C101"/>
    <mergeCell ref="A102:A105"/>
    <mergeCell ref="B102:B105"/>
    <mergeCell ref="C102:C105"/>
    <mergeCell ref="A106:A108"/>
    <mergeCell ref="B106:B108"/>
    <mergeCell ref="C106:C108"/>
    <mergeCell ref="A11:A70"/>
    <mergeCell ref="B11:B70"/>
    <mergeCell ref="C11:C70"/>
    <mergeCell ref="A71:A86"/>
    <mergeCell ref="B71:B86"/>
    <mergeCell ref="C71:C86"/>
    <mergeCell ref="A87:A96"/>
    <mergeCell ref="B87:B96"/>
    <mergeCell ref="C87:C96"/>
    <mergeCell ref="A151:A154"/>
    <mergeCell ref="B151:B154"/>
    <mergeCell ref="C151:C154"/>
    <mergeCell ref="A155:A157"/>
    <mergeCell ref="B155:B157"/>
    <mergeCell ref="C155:C157"/>
    <mergeCell ref="A158:A160"/>
    <mergeCell ref="B158:B160"/>
    <mergeCell ref="C158:C160"/>
    <mergeCell ref="A109:A133"/>
    <mergeCell ref="B109:B133"/>
    <mergeCell ref="C109:C133"/>
    <mergeCell ref="A134:A145"/>
    <mergeCell ref="B134:B145"/>
    <mergeCell ref="C134:C145"/>
    <mergeCell ref="A146:A150"/>
    <mergeCell ref="B146:B150"/>
    <mergeCell ref="C146:C150"/>
    <mergeCell ref="A199:A201"/>
    <mergeCell ref="B199:B201"/>
    <mergeCell ref="C199:C201"/>
    <mergeCell ref="A202:A205"/>
    <mergeCell ref="B202:B205"/>
    <mergeCell ref="C202:C205"/>
    <mergeCell ref="A161:A164"/>
    <mergeCell ref="B161:B164"/>
    <mergeCell ref="C161:C164"/>
    <mergeCell ref="A169:A172"/>
    <mergeCell ref="B169:B172"/>
    <mergeCell ref="C169:C172"/>
    <mergeCell ref="A165:A168"/>
    <mergeCell ref="B165:B168"/>
    <mergeCell ref="C165:C168"/>
    <mergeCell ref="A173:A177"/>
    <mergeCell ref="B173:B177"/>
    <mergeCell ref="C173:C177"/>
    <mergeCell ref="A178:A182"/>
    <mergeCell ref="B178:B182"/>
    <mergeCell ref="C178:C182"/>
    <mergeCell ref="A183:A193"/>
    <mergeCell ref="B183:B193"/>
    <mergeCell ref="C183:C193"/>
    <mergeCell ref="A194:A198"/>
    <mergeCell ref="B194:B198"/>
    <mergeCell ref="C194:C198"/>
    <mergeCell ref="A243:A245"/>
    <mergeCell ref="B243:B245"/>
    <mergeCell ref="C243:C245"/>
    <mergeCell ref="A246:A248"/>
    <mergeCell ref="B246:B248"/>
    <mergeCell ref="C246:C248"/>
    <mergeCell ref="A206:A208"/>
    <mergeCell ref="B206:B208"/>
    <mergeCell ref="C206:C208"/>
    <mergeCell ref="A209:A211"/>
    <mergeCell ref="B209:B211"/>
    <mergeCell ref="C209:C211"/>
    <mergeCell ref="A212:A214"/>
    <mergeCell ref="B212:B214"/>
    <mergeCell ref="C212:C214"/>
    <mergeCell ref="A215:A220"/>
    <mergeCell ref="B215:B220"/>
    <mergeCell ref="C215:C220"/>
    <mergeCell ref="A221:A223"/>
    <mergeCell ref="B221:B223"/>
    <mergeCell ref="C221:C223"/>
    <mergeCell ref="A224:A228"/>
    <mergeCell ref="B224:B228"/>
    <mergeCell ref="C224:C228"/>
    <mergeCell ref="A229:A235"/>
    <mergeCell ref="B229:B235"/>
    <mergeCell ref="C229:C235"/>
    <mergeCell ref="A236:A239"/>
    <mergeCell ref="B236:B239"/>
    <mergeCell ref="C236:C239"/>
    <mergeCell ref="A240:A242"/>
    <mergeCell ref="B240:B242"/>
    <mergeCell ref="C240:C242"/>
    <mergeCell ref="A260:A263"/>
    <mergeCell ref="B260:B263"/>
    <mergeCell ref="C260:C263"/>
    <mergeCell ref="A264:A267"/>
    <mergeCell ref="B264:B267"/>
    <mergeCell ref="C264:C267"/>
    <mergeCell ref="A249:A255"/>
    <mergeCell ref="B249:B255"/>
    <mergeCell ref="C249:C255"/>
    <mergeCell ref="D250:D251"/>
    <mergeCell ref="D252:D255"/>
    <mergeCell ref="A256:A259"/>
    <mergeCell ref="B256:B259"/>
    <mergeCell ref="C256:C259"/>
    <mergeCell ref="A282:A285"/>
    <mergeCell ref="B282:B285"/>
    <mergeCell ref="C282:C285"/>
    <mergeCell ref="A286:A288"/>
    <mergeCell ref="B286:B288"/>
    <mergeCell ref="C286:C288"/>
    <mergeCell ref="A289:A290"/>
    <mergeCell ref="B289:B290"/>
    <mergeCell ref="C289:C290"/>
    <mergeCell ref="A268:A272"/>
    <mergeCell ref="B268:B272"/>
    <mergeCell ref="C268:C272"/>
    <mergeCell ref="A273:A277"/>
    <mergeCell ref="B273:B277"/>
    <mergeCell ref="C273:C277"/>
    <mergeCell ref="A278:A281"/>
    <mergeCell ref="B278:B281"/>
    <mergeCell ref="C278:C281"/>
    <mergeCell ref="A291:A293"/>
    <mergeCell ref="B291:B293"/>
    <mergeCell ref="C291:C293"/>
    <mergeCell ref="A294:A295"/>
    <mergeCell ref="B294:B295"/>
    <mergeCell ref="C294:C295"/>
    <mergeCell ref="A345:A353"/>
    <mergeCell ref="B345:B353"/>
    <mergeCell ref="C345:C353"/>
    <mergeCell ref="A296:A297"/>
    <mergeCell ref="B296:B297"/>
    <mergeCell ref="C296:C297"/>
    <mergeCell ref="A298:A300"/>
    <mergeCell ref="B298:B300"/>
    <mergeCell ref="C298:C300"/>
    <mergeCell ref="A301:A303"/>
    <mergeCell ref="B301:B303"/>
    <mergeCell ref="C301:C303"/>
    <mergeCell ref="A354:A356"/>
    <mergeCell ref="B354:B356"/>
    <mergeCell ref="C354:C356"/>
    <mergeCell ref="A357:A361"/>
    <mergeCell ref="B357:B361"/>
    <mergeCell ref="C357:C361"/>
    <mergeCell ref="A304:A306"/>
    <mergeCell ref="B304:B306"/>
    <mergeCell ref="C304:C306"/>
    <mergeCell ref="A307:A334"/>
    <mergeCell ref="B307:B334"/>
    <mergeCell ref="C307:C334"/>
    <mergeCell ref="A335:A344"/>
    <mergeCell ref="B335:B344"/>
    <mergeCell ref="C335:C344"/>
    <mergeCell ref="A379:A381"/>
    <mergeCell ref="B379:B381"/>
    <mergeCell ref="C379:C381"/>
    <mergeCell ref="A385:A387"/>
    <mergeCell ref="B385:B387"/>
    <mergeCell ref="C385:C387"/>
    <mergeCell ref="A382:A384"/>
    <mergeCell ref="B382:B384"/>
    <mergeCell ref="C382:C384"/>
    <mergeCell ref="A362:A366"/>
    <mergeCell ref="B362:B366"/>
    <mergeCell ref="C362:C366"/>
    <mergeCell ref="A367:A374"/>
    <mergeCell ref="B367:B374"/>
    <mergeCell ref="C367:C374"/>
    <mergeCell ref="A375:A378"/>
    <mergeCell ref="B375:B378"/>
    <mergeCell ref="C375:C378"/>
    <mergeCell ref="A405:A411"/>
    <mergeCell ref="B405:B411"/>
    <mergeCell ref="C405:C411"/>
    <mergeCell ref="A412:A414"/>
    <mergeCell ref="B412:B414"/>
    <mergeCell ref="C412:C414"/>
    <mergeCell ref="A415:A417"/>
    <mergeCell ref="B415:B417"/>
    <mergeCell ref="C415:C417"/>
    <mergeCell ref="A388:A391"/>
    <mergeCell ref="B388:B391"/>
    <mergeCell ref="C388:C391"/>
    <mergeCell ref="A392:A395"/>
    <mergeCell ref="B392:B395"/>
    <mergeCell ref="C392:C395"/>
    <mergeCell ref="A396:A404"/>
    <mergeCell ref="B396:B404"/>
    <mergeCell ref="C396:C404"/>
    <mergeCell ref="A440:A442"/>
    <mergeCell ref="B440:B442"/>
    <mergeCell ref="C440:C442"/>
    <mergeCell ref="D441:D442"/>
    <mergeCell ref="A443:A445"/>
    <mergeCell ref="B443:B445"/>
    <mergeCell ref="C443:C445"/>
    <mergeCell ref="D444:D445"/>
    <mergeCell ref="A446:A448"/>
    <mergeCell ref="B446:B448"/>
    <mergeCell ref="C446:C448"/>
    <mergeCell ref="D447:D448"/>
    <mergeCell ref="A418:A431"/>
    <mergeCell ref="B418:B431"/>
    <mergeCell ref="C418:C431"/>
    <mergeCell ref="D419:D431"/>
    <mergeCell ref="D432:D433"/>
    <mergeCell ref="A434:A439"/>
    <mergeCell ref="B434:B439"/>
    <mergeCell ref="C434:C439"/>
    <mergeCell ref="D435:D437"/>
    <mergeCell ref="D438:D439"/>
    <mergeCell ref="A458:A466"/>
    <mergeCell ref="B458:B466"/>
    <mergeCell ref="C458:C466"/>
    <mergeCell ref="A467:A474"/>
    <mergeCell ref="B467:B474"/>
    <mergeCell ref="C467:C474"/>
    <mergeCell ref="D468:D474"/>
    <mergeCell ref="A449:A453"/>
    <mergeCell ref="B449:B453"/>
    <mergeCell ref="C449:C453"/>
    <mergeCell ref="A454:A457"/>
    <mergeCell ref="B454:B457"/>
    <mergeCell ref="C454:C457"/>
    <mergeCell ref="D455:D457"/>
    <mergeCell ref="D450:D453"/>
    <mergeCell ref="A475:A481"/>
    <mergeCell ref="B475:B481"/>
    <mergeCell ref="C475:C481"/>
    <mergeCell ref="A482:A488"/>
    <mergeCell ref="B482:B488"/>
    <mergeCell ref="C482:C488"/>
    <mergeCell ref="A489:A494"/>
    <mergeCell ref="B489:B494"/>
    <mergeCell ref="C489:C494"/>
    <mergeCell ref="A504:A506"/>
    <mergeCell ref="B504:B506"/>
    <mergeCell ref="C504:C506"/>
    <mergeCell ref="A513:A521"/>
    <mergeCell ref="B513:B521"/>
    <mergeCell ref="C513:C521"/>
    <mergeCell ref="A522:A525"/>
    <mergeCell ref="B522:B525"/>
    <mergeCell ref="C522:C525"/>
    <mergeCell ref="A507:A509"/>
    <mergeCell ref="B507:B509"/>
    <mergeCell ref="C507:C509"/>
    <mergeCell ref="A510:A512"/>
    <mergeCell ref="B510:B512"/>
    <mergeCell ref="C510:C512"/>
    <mergeCell ref="A495:A497"/>
    <mergeCell ref="B495:B497"/>
    <mergeCell ref="C495:C497"/>
    <mergeCell ref="A498:A500"/>
    <mergeCell ref="B498:B500"/>
    <mergeCell ref="C498:C500"/>
    <mergeCell ref="A501:A503"/>
    <mergeCell ref="B501:B503"/>
    <mergeCell ref="C501:C503"/>
    <mergeCell ref="A536:A538"/>
    <mergeCell ref="B536:B538"/>
    <mergeCell ref="C536:C538"/>
    <mergeCell ref="A539:A541"/>
    <mergeCell ref="B539:B541"/>
    <mergeCell ref="C539:C541"/>
    <mergeCell ref="A542:A544"/>
    <mergeCell ref="B542:B544"/>
    <mergeCell ref="C542:C544"/>
    <mergeCell ref="A526:A529"/>
    <mergeCell ref="B526:B529"/>
    <mergeCell ref="C526:C529"/>
    <mergeCell ref="A530:A532"/>
    <mergeCell ref="B530:B532"/>
    <mergeCell ref="C530:C532"/>
    <mergeCell ref="A533:A535"/>
    <mergeCell ref="B533:B535"/>
    <mergeCell ref="C533:C535"/>
    <mergeCell ref="D558:D565"/>
    <mergeCell ref="D566:D572"/>
    <mergeCell ref="A573:A580"/>
    <mergeCell ref="B573:B580"/>
    <mergeCell ref="C573:C580"/>
    <mergeCell ref="D574:D577"/>
    <mergeCell ref="D578:D580"/>
    <mergeCell ref="A545:A547"/>
    <mergeCell ref="B545:B547"/>
    <mergeCell ref="C545:C547"/>
    <mergeCell ref="A548:A550"/>
    <mergeCell ref="B548:B550"/>
    <mergeCell ref="C548:C550"/>
    <mergeCell ref="A551:A553"/>
    <mergeCell ref="B551:B553"/>
    <mergeCell ref="C551:C553"/>
    <mergeCell ref="A554:A556"/>
    <mergeCell ref="B554:B556"/>
    <mergeCell ref="C554:C556"/>
    <mergeCell ref="A557:A572"/>
    <mergeCell ref="B557:B572"/>
    <mergeCell ref="C557:C572"/>
    <mergeCell ref="C601:C603"/>
    <mergeCell ref="A581:A584"/>
    <mergeCell ref="B581:B584"/>
    <mergeCell ref="C581:C584"/>
    <mergeCell ref="A585:A588"/>
    <mergeCell ref="B585:B588"/>
    <mergeCell ref="C585:C588"/>
    <mergeCell ref="A589:A590"/>
    <mergeCell ref="B589:B590"/>
    <mergeCell ref="C589:C590"/>
    <mergeCell ref="A625:A633"/>
    <mergeCell ref="B625:B633"/>
    <mergeCell ref="C625:C633"/>
    <mergeCell ref="A634:A637"/>
    <mergeCell ref="B634:B637"/>
    <mergeCell ref="C634:C637"/>
    <mergeCell ref="A638:A641"/>
    <mergeCell ref="B638:B641"/>
    <mergeCell ref="C638:C641"/>
    <mergeCell ref="A604:A607"/>
    <mergeCell ref="B604:B607"/>
    <mergeCell ref="C604:C607"/>
    <mergeCell ref="D605:D607"/>
    <mergeCell ref="A608:A610"/>
    <mergeCell ref="B608:B610"/>
    <mergeCell ref="C608:C610"/>
    <mergeCell ref="D609:D610"/>
    <mergeCell ref="A611:A613"/>
    <mergeCell ref="B611:B613"/>
    <mergeCell ref="C611:C613"/>
    <mergeCell ref="D612:D613"/>
    <mergeCell ref="A691:A694"/>
    <mergeCell ref="B691:B694"/>
    <mergeCell ref="C691:C694"/>
    <mergeCell ref="D692:D694"/>
    <mergeCell ref="A642:A644"/>
    <mergeCell ref="B642:B644"/>
    <mergeCell ref="C642:C644"/>
    <mergeCell ref="A645:A647"/>
    <mergeCell ref="B645:B647"/>
    <mergeCell ref="C645:C647"/>
    <mergeCell ref="A648:A651"/>
    <mergeCell ref="B648:B651"/>
    <mergeCell ref="C648:C651"/>
    <mergeCell ref="A652:A655"/>
    <mergeCell ref="B652:B655"/>
    <mergeCell ref="C652:C655"/>
    <mergeCell ref="A656:A658"/>
    <mergeCell ref="B656:B658"/>
    <mergeCell ref="C656:C658"/>
    <mergeCell ref="A659:A661"/>
    <mergeCell ref="B659:B661"/>
    <mergeCell ref="C659:C661"/>
    <mergeCell ref="A707:A717"/>
    <mergeCell ref="B707:B717"/>
    <mergeCell ref="C707:C717"/>
    <mergeCell ref="A718:A721"/>
    <mergeCell ref="B718:B721"/>
    <mergeCell ref="C718:C721"/>
    <mergeCell ref="D719:D721"/>
    <mergeCell ref="D708:D717"/>
    <mergeCell ref="A662:A665"/>
    <mergeCell ref="B662:B665"/>
    <mergeCell ref="C662:C665"/>
    <mergeCell ref="A666:A669"/>
    <mergeCell ref="B666:B669"/>
    <mergeCell ref="C666:C669"/>
    <mergeCell ref="A670:A672"/>
    <mergeCell ref="B670:B672"/>
    <mergeCell ref="C670:C672"/>
    <mergeCell ref="A673:A675"/>
    <mergeCell ref="B673:B675"/>
    <mergeCell ref="C673:C675"/>
    <mergeCell ref="A676:A690"/>
    <mergeCell ref="B676:B690"/>
    <mergeCell ref="C676:C690"/>
    <mergeCell ref="D677:D690"/>
    <mergeCell ref="A744:A746"/>
    <mergeCell ref="B744:B746"/>
    <mergeCell ref="C744:C746"/>
    <mergeCell ref="D745:D746"/>
    <mergeCell ref="A741:A743"/>
    <mergeCell ref="B741:B743"/>
    <mergeCell ref="C741:C743"/>
    <mergeCell ref="D742:D743"/>
    <mergeCell ref="A695:A697"/>
    <mergeCell ref="B695:B697"/>
    <mergeCell ref="C695:C697"/>
    <mergeCell ref="D696:D697"/>
    <mergeCell ref="A698:A700"/>
    <mergeCell ref="B698:B700"/>
    <mergeCell ref="C698:C700"/>
    <mergeCell ref="D699:D700"/>
    <mergeCell ref="A701:A703"/>
    <mergeCell ref="B701:B703"/>
    <mergeCell ref="C701:C703"/>
    <mergeCell ref="D702:D703"/>
    <mergeCell ref="A704:A706"/>
    <mergeCell ref="B704:B706"/>
    <mergeCell ref="C704:C706"/>
    <mergeCell ref="D705:D706"/>
    <mergeCell ref="A762:A764"/>
    <mergeCell ref="B762:B764"/>
    <mergeCell ref="C762:C764"/>
    <mergeCell ref="D763:D764"/>
    <mergeCell ref="A722:A724"/>
    <mergeCell ref="B722:B724"/>
    <mergeCell ref="C722:C724"/>
    <mergeCell ref="D723:D724"/>
    <mergeCell ref="A725:A731"/>
    <mergeCell ref="B725:B731"/>
    <mergeCell ref="C725:C731"/>
    <mergeCell ref="D726:D731"/>
    <mergeCell ref="A732:A734"/>
    <mergeCell ref="B732:B734"/>
    <mergeCell ref="C732:C734"/>
    <mergeCell ref="D733:D734"/>
    <mergeCell ref="A735:A737"/>
    <mergeCell ref="B735:B737"/>
    <mergeCell ref="C735:C737"/>
    <mergeCell ref="D736:D737"/>
    <mergeCell ref="A738:A740"/>
    <mergeCell ref="B738:B740"/>
    <mergeCell ref="C738:C740"/>
    <mergeCell ref="D739:D740"/>
    <mergeCell ref="A812:A819"/>
    <mergeCell ref="B812:B819"/>
    <mergeCell ref="C812:C819"/>
    <mergeCell ref="D813:D819"/>
    <mergeCell ref="A747:A749"/>
    <mergeCell ref="B747:B749"/>
    <mergeCell ref="C747:C749"/>
    <mergeCell ref="D748:D749"/>
    <mergeCell ref="A750:A752"/>
    <mergeCell ref="B750:B752"/>
    <mergeCell ref="C750:C752"/>
    <mergeCell ref="D751:D752"/>
    <mergeCell ref="A753:A755"/>
    <mergeCell ref="B753:B755"/>
    <mergeCell ref="C753:C755"/>
    <mergeCell ref="D754:D755"/>
    <mergeCell ref="A756:A758"/>
    <mergeCell ref="B756:B758"/>
    <mergeCell ref="C756:C758"/>
    <mergeCell ref="D757:D758"/>
    <mergeCell ref="A759:A761"/>
    <mergeCell ref="B759:B761"/>
    <mergeCell ref="C759:C761"/>
    <mergeCell ref="D760:D761"/>
    <mergeCell ref="A840:A844"/>
    <mergeCell ref="B840:B844"/>
    <mergeCell ref="C840:C844"/>
    <mergeCell ref="D841:D844"/>
    <mergeCell ref="A765:A767"/>
    <mergeCell ref="B765:B767"/>
    <mergeCell ref="C765:C767"/>
    <mergeCell ref="D766:D767"/>
    <mergeCell ref="A768:A771"/>
    <mergeCell ref="B768:B771"/>
    <mergeCell ref="C768:C771"/>
    <mergeCell ref="D769:D771"/>
    <mergeCell ref="A772:A775"/>
    <mergeCell ref="B772:B775"/>
    <mergeCell ref="C772:C775"/>
    <mergeCell ref="D773:D775"/>
    <mergeCell ref="A776:A779"/>
    <mergeCell ref="B776:B779"/>
    <mergeCell ref="C776:C779"/>
    <mergeCell ref="D777:D779"/>
    <mergeCell ref="A780:A811"/>
    <mergeCell ref="B780:B811"/>
    <mergeCell ref="C780:C811"/>
    <mergeCell ref="D781:D811"/>
    <mergeCell ref="A881:A883"/>
    <mergeCell ref="B881:B883"/>
    <mergeCell ref="C881:C883"/>
    <mergeCell ref="D882:D883"/>
    <mergeCell ref="A820:A823"/>
    <mergeCell ref="B820:B823"/>
    <mergeCell ref="C820:C823"/>
    <mergeCell ref="D821:D823"/>
    <mergeCell ref="A824:A827"/>
    <mergeCell ref="B824:B827"/>
    <mergeCell ref="C824:C827"/>
    <mergeCell ref="D825:D827"/>
    <mergeCell ref="A828:A831"/>
    <mergeCell ref="B828:B831"/>
    <mergeCell ref="C828:C831"/>
    <mergeCell ref="D829:D831"/>
    <mergeCell ref="A832:A835"/>
    <mergeCell ref="B832:B835"/>
    <mergeCell ref="C832:C835"/>
    <mergeCell ref="D833:D835"/>
    <mergeCell ref="A836:A839"/>
    <mergeCell ref="B836:B839"/>
    <mergeCell ref="C836:C839"/>
    <mergeCell ref="D837:D839"/>
    <mergeCell ref="A854:A857"/>
    <mergeCell ref="B854:B857"/>
    <mergeCell ref="C854:C857"/>
    <mergeCell ref="D855:D857"/>
    <mergeCell ref="A858:A874"/>
    <mergeCell ref="B858:B874"/>
    <mergeCell ref="C858:C874"/>
    <mergeCell ref="D859:D874"/>
    <mergeCell ref="A875:A880"/>
    <mergeCell ref="B875:B880"/>
    <mergeCell ref="C875:C880"/>
    <mergeCell ref="D876:D880"/>
    <mergeCell ref="A917:A919"/>
    <mergeCell ref="B917:B919"/>
    <mergeCell ref="C917:C919"/>
    <mergeCell ref="D918:D919"/>
    <mergeCell ref="A898:A900"/>
    <mergeCell ref="B898:B900"/>
    <mergeCell ref="C898:C900"/>
    <mergeCell ref="D899:D900"/>
    <mergeCell ref="A901:A903"/>
    <mergeCell ref="B901:B903"/>
    <mergeCell ref="C901:C903"/>
    <mergeCell ref="D902:D903"/>
    <mergeCell ref="A912:A913"/>
    <mergeCell ref="B912:B913"/>
    <mergeCell ref="C912:C913"/>
    <mergeCell ref="A904:A907"/>
    <mergeCell ref="B904:B907"/>
    <mergeCell ref="C904:C907"/>
    <mergeCell ref="D905:D907"/>
    <mergeCell ref="A908:A911"/>
    <mergeCell ref="B908:B911"/>
    <mergeCell ref="C908:C911"/>
    <mergeCell ref="D909:D911"/>
    <mergeCell ref="A914:A916"/>
    <mergeCell ref="D249:E249"/>
    <mergeCell ref="B914:B916"/>
    <mergeCell ref="C914:C916"/>
    <mergeCell ref="D915:D916"/>
    <mergeCell ref="A884:A886"/>
    <mergeCell ref="B884:B886"/>
    <mergeCell ref="C884:C886"/>
    <mergeCell ref="D885:D886"/>
    <mergeCell ref="A887:A889"/>
    <mergeCell ref="B887:B889"/>
    <mergeCell ref="C887:C889"/>
    <mergeCell ref="D888:D889"/>
    <mergeCell ref="A890:A897"/>
    <mergeCell ref="B890:B897"/>
    <mergeCell ref="C890:C897"/>
    <mergeCell ref="D891:D897"/>
    <mergeCell ref="A845:A849"/>
    <mergeCell ref="B845:B849"/>
    <mergeCell ref="C845:C849"/>
    <mergeCell ref="D846:D849"/>
    <mergeCell ref="A850:A853"/>
    <mergeCell ref="B850:B853"/>
    <mergeCell ref="C850:C853"/>
    <mergeCell ref="D851:D853"/>
  </mergeCells>
  <hyperlinks>
    <hyperlink ref="N6" location="P7070" display="P7070"/>
  </hyperlinks>
  <pageMargins left="0" right="0" top="0" bottom="0" header="0.31496062992125984" footer="0.31496062992125984"/>
  <pageSetup paperSize="9" scale="59" orientation="landscape" r:id="rId1"/>
  <rowBreaks count="4" manualBreakCount="4">
    <brk id="133" max="16" man="1"/>
    <brk id="150" max="16" man="1"/>
    <brk id="208" max="16" man="1"/>
    <brk id="414" max="16" man="1"/>
  </rowBreaks>
  <colBreaks count="2" manualBreakCount="2">
    <brk id="17" max="921" man="1"/>
    <brk id="3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1566"/>
  <sheetViews>
    <sheetView view="pageBreakPreview" zoomScale="90" zoomScaleSheetLayoutView="90" workbookViewId="0">
      <pane ySplit="3" topLeftCell="A4" activePane="bottomLeft" state="frozen"/>
      <selection pane="bottomLeft" activeCell="E5" sqref="E5"/>
    </sheetView>
  </sheetViews>
  <sheetFormatPr defaultRowHeight="15"/>
  <cols>
    <col min="1" max="1" width="18.28515625" style="1" customWidth="1"/>
    <col min="2" max="2" width="35.5703125" style="1" customWidth="1"/>
    <col min="3" max="3" width="22.28515625" style="1" customWidth="1"/>
    <col min="4" max="6" width="18.28515625" style="95" customWidth="1"/>
    <col min="7" max="7" width="13" style="1" customWidth="1"/>
    <col min="8" max="16384" width="9.140625" style="1"/>
  </cols>
  <sheetData>
    <row r="1" spans="1:7" ht="57.75" customHeight="1">
      <c r="A1" s="331" t="s">
        <v>1681</v>
      </c>
      <c r="B1" s="331"/>
      <c r="C1" s="331"/>
      <c r="D1" s="331"/>
      <c r="E1" s="331"/>
      <c r="F1" s="331"/>
    </row>
    <row r="2" spans="1:7" ht="15" customHeight="1">
      <c r="A2" s="332" t="s">
        <v>1</v>
      </c>
      <c r="B2" s="334" t="s">
        <v>41</v>
      </c>
      <c r="C2" s="336" t="s">
        <v>42</v>
      </c>
      <c r="D2" s="338" t="s">
        <v>43</v>
      </c>
      <c r="E2" s="338"/>
      <c r="F2" s="338"/>
    </row>
    <row r="3" spans="1:7" ht="32.25" customHeight="1">
      <c r="A3" s="333"/>
      <c r="B3" s="335"/>
      <c r="C3" s="337"/>
      <c r="D3" s="89" t="s">
        <v>44</v>
      </c>
      <c r="E3" s="89" t="s">
        <v>45</v>
      </c>
      <c r="F3" s="89" t="s">
        <v>46</v>
      </c>
    </row>
    <row r="4" spans="1:7" ht="11.25" customHeight="1">
      <c r="A4" s="105">
        <v>1</v>
      </c>
      <c r="B4" s="106">
        <v>2</v>
      </c>
      <c r="C4" s="107">
        <v>3</v>
      </c>
      <c r="D4" s="89">
        <v>4</v>
      </c>
      <c r="E4" s="89">
        <v>5</v>
      </c>
      <c r="F4" s="89">
        <v>6</v>
      </c>
    </row>
    <row r="5" spans="1:7" s="21" customFormat="1" ht="25.5" customHeight="1">
      <c r="A5" s="245"/>
      <c r="B5" s="245" t="s">
        <v>692</v>
      </c>
      <c r="C5" s="20" t="s">
        <v>47</v>
      </c>
      <c r="D5" s="90">
        <f t="shared" ref="D5:D11" si="0">D13+D293+D377+D433+D524+D657+D727+D839+D937+D1042+D1133+D1371+D1546</f>
        <v>2210249.3637200003</v>
      </c>
      <c r="E5" s="90">
        <f>E6+E7+E8+E9+E10+E11</f>
        <v>2183164.2614799999</v>
      </c>
      <c r="F5" s="90">
        <f>F13+F293+F377+F433+F524+F657+F727+F839+F937+F1042+F1133+F1371+F1546</f>
        <v>2183164.2606200003</v>
      </c>
      <c r="G5" s="67">
        <f>D5-E5</f>
        <v>27085.102240000386</v>
      </c>
    </row>
    <row r="6" spans="1:7" s="21" customFormat="1" ht="16.5" customHeight="1">
      <c r="A6" s="246"/>
      <c r="B6" s="246"/>
      <c r="C6" s="20" t="s">
        <v>48</v>
      </c>
      <c r="D6" s="90">
        <f t="shared" si="0"/>
        <v>114330.7022</v>
      </c>
      <c r="E6" s="90">
        <f>E14+E294+E378+E434+E525+E658+E728+E840+E938+E1043+E1134+E1372+E1547</f>
        <v>113886.78357</v>
      </c>
      <c r="F6" s="90">
        <f>F14+F294+F378+F434+F525+F658+F728+F840+F938+F1043+F1134+F1372+F1547</f>
        <v>113886.78357</v>
      </c>
      <c r="G6" s="67">
        <f t="shared" ref="G6:G69" si="1">D6-E6</f>
        <v>443.91863000000012</v>
      </c>
    </row>
    <row r="7" spans="1:7" s="21" customFormat="1" ht="16.5" customHeight="1">
      <c r="A7" s="246"/>
      <c r="B7" s="246"/>
      <c r="C7" s="22" t="s">
        <v>12</v>
      </c>
      <c r="D7" s="90">
        <f t="shared" si="0"/>
        <v>1129101.8446099998</v>
      </c>
      <c r="E7" s="90">
        <f>E15+E295+E379+E435+E526+E659+E729+E841+E939+E1044+E1135+E1373+E1548</f>
        <v>1123378.1580199997</v>
      </c>
      <c r="F7" s="90">
        <f>F15+F295+F379+F435+F526+F659+F729+F841+F939+F1044+F1135+F1373+F1548</f>
        <v>1123378.1580199997</v>
      </c>
      <c r="G7" s="67">
        <f t="shared" si="1"/>
        <v>5723.6865900000557</v>
      </c>
    </row>
    <row r="8" spans="1:7" s="21" customFormat="1" ht="25.5" customHeight="1">
      <c r="A8" s="246"/>
      <c r="B8" s="246"/>
      <c r="C8" s="22" t="s">
        <v>49</v>
      </c>
      <c r="D8" s="90">
        <f t="shared" si="0"/>
        <v>966816.81691000005</v>
      </c>
      <c r="E8" s="90">
        <f>E16+E296+E380+E436+E527+E660+E730+E842+E940+E1045+E1136+E1374+E1549</f>
        <v>945899.31989000016</v>
      </c>
      <c r="F8" s="90">
        <f>F16+F296+F380+F436+F527+F660+F730+F842+F940+F1045+F1136+F1374+F1549</f>
        <v>945899.31903000013</v>
      </c>
      <c r="G8" s="67">
        <f t="shared" si="1"/>
        <v>20917.497019999893</v>
      </c>
    </row>
    <row r="9" spans="1:7" s="21" customFormat="1" ht="16.5" customHeight="1">
      <c r="A9" s="246"/>
      <c r="B9" s="246"/>
      <c r="C9" s="20" t="s">
        <v>56</v>
      </c>
      <c r="D9" s="90">
        <f t="shared" si="0"/>
        <v>0</v>
      </c>
      <c r="E9" s="90">
        <f>E17+E297+E381+E437+E528+E661+E731+E843+E941+E1046+E1137+E1375+E1550</f>
        <v>0</v>
      </c>
      <c r="F9" s="90">
        <f t="shared" ref="F9" si="2">F17+F297+F381+F437+F528+F661+F731+F843+F941+F1046+F1137+F1375+F1550</f>
        <v>0</v>
      </c>
      <c r="G9" s="67">
        <f t="shared" si="1"/>
        <v>0</v>
      </c>
    </row>
    <row r="10" spans="1:7" s="21" customFormat="1" ht="16.5" customHeight="1">
      <c r="A10" s="246"/>
      <c r="B10" s="246"/>
      <c r="C10" s="22" t="s">
        <v>50</v>
      </c>
      <c r="D10" s="90">
        <f t="shared" si="0"/>
        <v>0</v>
      </c>
      <c r="E10" s="90">
        <f t="shared" ref="E10:F10" si="3">E18+E298+E382+E438+E529+E662+E732+E844+E942+E1047+E1138+E1376+E1551</f>
        <v>0</v>
      </c>
      <c r="F10" s="90">
        <f t="shared" si="3"/>
        <v>0</v>
      </c>
      <c r="G10" s="67">
        <f t="shared" si="1"/>
        <v>0</v>
      </c>
    </row>
    <row r="11" spans="1:7" s="23" customFormat="1" ht="15" customHeight="1">
      <c r="A11" s="247"/>
      <c r="B11" s="247"/>
      <c r="C11" s="24" t="s">
        <v>51</v>
      </c>
      <c r="D11" s="90">
        <f t="shared" si="0"/>
        <v>0</v>
      </c>
      <c r="E11" s="90">
        <f t="shared" ref="E11:F11" si="4">E19+E299+E383+E439+E530+E663+E733+E845+E943+E1048+E1139+E1377+E1552</f>
        <v>0</v>
      </c>
      <c r="F11" s="90">
        <f t="shared" si="4"/>
        <v>0</v>
      </c>
      <c r="G11" s="67">
        <f t="shared" si="1"/>
        <v>0</v>
      </c>
    </row>
    <row r="12" spans="1:7" s="23" customFormat="1" ht="15.75" customHeight="1">
      <c r="A12" s="64"/>
      <c r="B12" s="64" t="s">
        <v>52</v>
      </c>
      <c r="C12" s="24"/>
      <c r="D12" s="91"/>
      <c r="E12" s="91"/>
      <c r="F12" s="91"/>
      <c r="G12" s="67">
        <f t="shared" si="1"/>
        <v>0</v>
      </c>
    </row>
    <row r="13" spans="1:7" ht="25.5" customHeight="1">
      <c r="A13" s="330" t="s">
        <v>655</v>
      </c>
      <c r="B13" s="330" t="s">
        <v>656</v>
      </c>
      <c r="C13" s="84" t="s">
        <v>47</v>
      </c>
      <c r="D13" s="92">
        <f>D14+D15+D16+D17+D18+D19</f>
        <v>1453097.35873</v>
      </c>
      <c r="E13" s="92">
        <f>E14+E15+E16+E17+E18+E19</f>
        <v>1440380.44093</v>
      </c>
      <c r="F13" s="92">
        <f>F14+F15+F16+F17+F18+F19</f>
        <v>1440380.44007</v>
      </c>
      <c r="G13" s="67">
        <f t="shared" si="1"/>
        <v>12716.917799999937</v>
      </c>
    </row>
    <row r="14" spans="1:7" ht="16.5" customHeight="1">
      <c r="A14" s="330"/>
      <c r="B14" s="330"/>
      <c r="C14" s="84" t="s">
        <v>48</v>
      </c>
      <c r="D14" s="92">
        <f>D21+D56+D147+D175+D231+D252</f>
        <v>76378.361999999994</v>
      </c>
      <c r="E14" s="92">
        <f t="shared" ref="E14:F14" si="5">E21+E56+E147+E175+E231+E252</f>
        <v>75934.443369999994</v>
      </c>
      <c r="F14" s="92">
        <f t="shared" si="5"/>
        <v>75934.443369999994</v>
      </c>
      <c r="G14" s="67">
        <f t="shared" si="1"/>
        <v>443.91863000000012</v>
      </c>
    </row>
    <row r="15" spans="1:7" ht="16.5" customHeight="1">
      <c r="A15" s="330"/>
      <c r="B15" s="330"/>
      <c r="C15" s="85" t="s">
        <v>12</v>
      </c>
      <c r="D15" s="92">
        <f t="shared" ref="D15:F15" si="6">D22+D57+D148+D176+D232+D253</f>
        <v>917553.04155999993</v>
      </c>
      <c r="E15" s="92">
        <f t="shared" si="6"/>
        <v>914263.40385999996</v>
      </c>
      <c r="F15" s="92">
        <f t="shared" si="6"/>
        <v>914263.40385999996</v>
      </c>
      <c r="G15" s="67">
        <f t="shared" si="1"/>
        <v>3289.6376999999629</v>
      </c>
    </row>
    <row r="16" spans="1:7" ht="25.5" customHeight="1">
      <c r="A16" s="330"/>
      <c r="B16" s="330"/>
      <c r="C16" s="85" t="s">
        <v>49</v>
      </c>
      <c r="D16" s="92">
        <f t="shared" ref="D16:F16" si="7">D23+D58+D149+D177+D233+D254</f>
        <v>459165.95517000009</v>
      </c>
      <c r="E16" s="92">
        <f t="shared" si="7"/>
        <v>450182.59369999997</v>
      </c>
      <c r="F16" s="92">
        <f t="shared" si="7"/>
        <v>450182.59284</v>
      </c>
      <c r="G16" s="67">
        <f t="shared" si="1"/>
        <v>8983.3614700001199</v>
      </c>
    </row>
    <row r="17" spans="1:7">
      <c r="A17" s="330"/>
      <c r="B17" s="330"/>
      <c r="C17" s="84" t="s">
        <v>56</v>
      </c>
      <c r="D17" s="92">
        <f t="shared" ref="D17:F17" si="8">D24+D59+D150+D178+D234+D255</f>
        <v>0</v>
      </c>
      <c r="E17" s="92">
        <f t="shared" si="8"/>
        <v>0</v>
      </c>
      <c r="F17" s="92">
        <f t="shared" si="8"/>
        <v>0</v>
      </c>
      <c r="G17" s="67">
        <f t="shared" si="1"/>
        <v>0</v>
      </c>
    </row>
    <row r="18" spans="1:7">
      <c r="A18" s="330"/>
      <c r="B18" s="330"/>
      <c r="C18" s="85" t="s">
        <v>50</v>
      </c>
      <c r="D18" s="92">
        <f t="shared" ref="D18:F18" si="9">D25+D60+D151+D179+D235+D256</f>
        <v>0</v>
      </c>
      <c r="E18" s="92">
        <f t="shared" si="9"/>
        <v>0</v>
      </c>
      <c r="F18" s="92">
        <f t="shared" si="9"/>
        <v>0</v>
      </c>
      <c r="G18" s="67">
        <f t="shared" si="1"/>
        <v>0</v>
      </c>
    </row>
    <row r="19" spans="1:7">
      <c r="A19" s="330"/>
      <c r="B19" s="330"/>
      <c r="C19" s="86" t="s">
        <v>51</v>
      </c>
      <c r="D19" s="92">
        <f t="shared" ref="D19:F19" si="10">D26+D61+D152+D180+D236+D257</f>
        <v>0</v>
      </c>
      <c r="E19" s="92">
        <f t="shared" si="10"/>
        <v>0</v>
      </c>
      <c r="F19" s="92">
        <f t="shared" si="10"/>
        <v>0</v>
      </c>
      <c r="G19" s="67">
        <f t="shared" si="1"/>
        <v>0</v>
      </c>
    </row>
    <row r="20" spans="1:7" ht="16.5" customHeight="1">
      <c r="A20" s="324" t="s">
        <v>305</v>
      </c>
      <c r="B20" s="324" t="s">
        <v>657</v>
      </c>
      <c r="C20" s="87" t="s">
        <v>47</v>
      </c>
      <c r="D20" s="93">
        <f>SUM(D21:D26)</f>
        <v>472314.45608999999</v>
      </c>
      <c r="E20" s="93">
        <f>SUM(E21:E26)</f>
        <v>470930.36411999993</v>
      </c>
      <c r="F20" s="93">
        <f>SUM(F21:F26)</f>
        <v>470930.36411999993</v>
      </c>
      <c r="G20" s="67">
        <f t="shared" si="1"/>
        <v>1384.0919700000668</v>
      </c>
    </row>
    <row r="21" spans="1:7" ht="16.5" customHeight="1">
      <c r="A21" s="324"/>
      <c r="B21" s="324"/>
      <c r="C21" s="96" t="s">
        <v>48</v>
      </c>
      <c r="D21" s="93">
        <f>D28+D35+D42+D49</f>
        <v>0</v>
      </c>
      <c r="E21" s="93">
        <f t="shared" ref="E21:F21" si="11">E28+E35+E42+E49</f>
        <v>0</v>
      </c>
      <c r="F21" s="93">
        <f t="shared" si="11"/>
        <v>0</v>
      </c>
      <c r="G21" s="67">
        <f t="shared" si="1"/>
        <v>0</v>
      </c>
    </row>
    <row r="22" spans="1:7" ht="16.5" customHeight="1">
      <c r="A22" s="324"/>
      <c r="B22" s="324"/>
      <c r="C22" s="87" t="s">
        <v>12</v>
      </c>
      <c r="D22" s="93">
        <f t="shared" ref="D22:F22" si="12">D29+D36+D43+D50</f>
        <v>260085.98974999998</v>
      </c>
      <c r="E22" s="93">
        <f t="shared" si="12"/>
        <v>260085.98974999998</v>
      </c>
      <c r="F22" s="93">
        <f t="shared" si="12"/>
        <v>260085.98974999998</v>
      </c>
      <c r="G22" s="67">
        <f t="shared" si="1"/>
        <v>0</v>
      </c>
    </row>
    <row r="23" spans="1:7" ht="30" customHeight="1">
      <c r="A23" s="324"/>
      <c r="B23" s="324"/>
      <c r="C23" s="87" t="s">
        <v>49</v>
      </c>
      <c r="D23" s="93">
        <f t="shared" ref="D23:F23" si="13">D30+D37+D44+D51</f>
        <v>212228.46634000004</v>
      </c>
      <c r="E23" s="93">
        <f t="shared" si="13"/>
        <v>210844.37436999998</v>
      </c>
      <c r="F23" s="93">
        <f t="shared" si="13"/>
        <v>210844.37436999998</v>
      </c>
      <c r="G23" s="67">
        <f t="shared" si="1"/>
        <v>1384.0919700000668</v>
      </c>
    </row>
    <row r="24" spans="1:7">
      <c r="A24" s="324"/>
      <c r="B24" s="324"/>
      <c r="C24" s="96" t="s">
        <v>56</v>
      </c>
      <c r="D24" s="93">
        <f t="shared" ref="D24:F24" si="14">D31+D38+D45+D52</f>
        <v>0</v>
      </c>
      <c r="E24" s="93">
        <f t="shared" si="14"/>
        <v>0</v>
      </c>
      <c r="F24" s="93">
        <f t="shared" si="14"/>
        <v>0</v>
      </c>
      <c r="G24" s="67">
        <f t="shared" si="1"/>
        <v>0</v>
      </c>
    </row>
    <row r="25" spans="1:7">
      <c r="A25" s="324"/>
      <c r="B25" s="324"/>
      <c r="C25" s="87" t="s">
        <v>50</v>
      </c>
      <c r="D25" s="93">
        <f t="shared" ref="D25:F25" si="15">D32+D39+D46+D53</f>
        <v>0</v>
      </c>
      <c r="E25" s="93">
        <f t="shared" si="15"/>
        <v>0</v>
      </c>
      <c r="F25" s="93">
        <f t="shared" si="15"/>
        <v>0</v>
      </c>
      <c r="G25" s="67">
        <f t="shared" si="1"/>
        <v>0</v>
      </c>
    </row>
    <row r="26" spans="1:7">
      <c r="A26" s="324"/>
      <c r="B26" s="324"/>
      <c r="C26" s="87" t="s">
        <v>51</v>
      </c>
      <c r="D26" s="93">
        <f t="shared" ref="D26:F26" si="16">D33+D40+D47+D54</f>
        <v>0</v>
      </c>
      <c r="E26" s="93">
        <f t="shared" si="16"/>
        <v>0</v>
      </c>
      <c r="F26" s="93">
        <f t="shared" si="16"/>
        <v>0</v>
      </c>
      <c r="G26" s="67">
        <f t="shared" si="1"/>
        <v>0</v>
      </c>
    </row>
    <row r="27" spans="1:7" ht="16.5" customHeight="1">
      <c r="A27" s="324" t="s">
        <v>72</v>
      </c>
      <c r="B27" s="324" t="s">
        <v>658</v>
      </c>
      <c r="C27" s="87" t="s">
        <v>47</v>
      </c>
      <c r="D27" s="93">
        <f>SUM(D28:D33)</f>
        <v>219799.95611000003</v>
      </c>
      <c r="E27" s="93">
        <f>SUM(E28:E33)</f>
        <v>218415.86413999996</v>
      </c>
      <c r="F27" s="93">
        <f>SUM(F28:F33)</f>
        <v>218415.86413999996</v>
      </c>
      <c r="G27" s="67">
        <f t="shared" si="1"/>
        <v>1384.0919700000668</v>
      </c>
    </row>
    <row r="28" spans="1:7" ht="16.5" customHeight="1">
      <c r="A28" s="324"/>
      <c r="B28" s="324"/>
      <c r="C28" s="96" t="s">
        <v>48</v>
      </c>
      <c r="D28" s="93">
        <v>0</v>
      </c>
      <c r="E28" s="93">
        <f>F28</f>
        <v>0</v>
      </c>
      <c r="F28" s="93">
        <v>0</v>
      </c>
      <c r="G28" s="67">
        <f t="shared" si="1"/>
        <v>0</v>
      </c>
    </row>
    <row r="29" spans="1:7" ht="16.5" customHeight="1">
      <c r="A29" s="324"/>
      <c r="B29" s="324"/>
      <c r="C29" s="87" t="s">
        <v>12</v>
      </c>
      <c r="D29" s="93">
        <f>'Приложение 11 '!H87</f>
        <v>7571.4897700000001</v>
      </c>
      <c r="E29" s="93">
        <f t="shared" ref="E29:E33" si="17">F29</f>
        <v>7571.4897700000001</v>
      </c>
      <c r="F29" s="93">
        <f>'Приложение 11 '!L87</f>
        <v>7571.4897700000001</v>
      </c>
      <c r="G29" s="67">
        <f t="shared" si="1"/>
        <v>0</v>
      </c>
    </row>
    <row r="30" spans="1:7" ht="32.25" customHeight="1">
      <c r="A30" s="324"/>
      <c r="B30" s="324"/>
      <c r="C30" s="87" t="s">
        <v>49</v>
      </c>
      <c r="D30" s="93">
        <f>'Приложение 11 '!I87</f>
        <v>212228.46634000004</v>
      </c>
      <c r="E30" s="93">
        <f t="shared" si="17"/>
        <v>210844.37436999998</v>
      </c>
      <c r="F30" s="93">
        <f>'Приложение 11 '!M87</f>
        <v>210844.37436999998</v>
      </c>
      <c r="G30" s="67">
        <f t="shared" si="1"/>
        <v>1384.0919700000668</v>
      </c>
    </row>
    <row r="31" spans="1:7">
      <c r="A31" s="324"/>
      <c r="B31" s="324"/>
      <c r="C31" s="96" t="s">
        <v>56</v>
      </c>
      <c r="D31" s="93">
        <v>0</v>
      </c>
      <c r="E31" s="93">
        <f t="shared" si="17"/>
        <v>0</v>
      </c>
      <c r="F31" s="93">
        <v>0</v>
      </c>
      <c r="G31" s="67">
        <f t="shared" si="1"/>
        <v>0</v>
      </c>
    </row>
    <row r="32" spans="1:7">
      <c r="A32" s="324"/>
      <c r="B32" s="324"/>
      <c r="C32" s="87" t="s">
        <v>50</v>
      </c>
      <c r="D32" s="93">
        <v>0</v>
      </c>
      <c r="E32" s="93">
        <f t="shared" si="17"/>
        <v>0</v>
      </c>
      <c r="F32" s="93">
        <v>0</v>
      </c>
      <c r="G32" s="67">
        <f t="shared" si="1"/>
        <v>0</v>
      </c>
    </row>
    <row r="33" spans="1:7">
      <c r="A33" s="324"/>
      <c r="B33" s="324"/>
      <c r="C33" s="87" t="s">
        <v>51</v>
      </c>
      <c r="D33" s="93">
        <v>0</v>
      </c>
      <c r="E33" s="93">
        <f t="shared" si="17"/>
        <v>0</v>
      </c>
      <c r="F33" s="93">
        <v>0</v>
      </c>
      <c r="G33" s="67">
        <f t="shared" si="1"/>
        <v>0</v>
      </c>
    </row>
    <row r="34" spans="1:7" ht="16.5" customHeight="1">
      <c r="A34" s="324" t="s">
        <v>74</v>
      </c>
      <c r="B34" s="324" t="s">
        <v>238</v>
      </c>
      <c r="C34" s="87" t="s">
        <v>47</v>
      </c>
      <c r="D34" s="93">
        <f>SUM(D35:D40)</f>
        <v>251609.89997999999</v>
      </c>
      <c r="E34" s="93">
        <f>SUM(E35:E40)</f>
        <v>251609.89997999999</v>
      </c>
      <c r="F34" s="93">
        <f>SUM(F35:F40)</f>
        <v>251609.89997999999</v>
      </c>
      <c r="G34" s="67">
        <f t="shared" si="1"/>
        <v>0</v>
      </c>
    </row>
    <row r="35" spans="1:7" ht="16.5" customHeight="1">
      <c r="A35" s="324"/>
      <c r="B35" s="324"/>
      <c r="C35" s="96" t="s">
        <v>48</v>
      </c>
      <c r="D35" s="93">
        <v>0</v>
      </c>
      <c r="E35" s="93">
        <f>F35</f>
        <v>0</v>
      </c>
      <c r="F35" s="93">
        <v>0</v>
      </c>
      <c r="G35" s="67">
        <f t="shared" si="1"/>
        <v>0</v>
      </c>
    </row>
    <row r="36" spans="1:7" ht="16.5" customHeight="1">
      <c r="A36" s="324"/>
      <c r="B36" s="324"/>
      <c r="C36" s="87" t="s">
        <v>12</v>
      </c>
      <c r="D36" s="93">
        <f>'Приложение 11 '!H97</f>
        <v>251609.89997999999</v>
      </c>
      <c r="E36" s="93">
        <f t="shared" ref="E36:E40" si="18">F36</f>
        <v>251609.89997999999</v>
      </c>
      <c r="F36" s="93">
        <f>'Приложение 11 '!L97</f>
        <v>251609.89997999999</v>
      </c>
      <c r="G36" s="67">
        <f t="shared" si="1"/>
        <v>0</v>
      </c>
    </row>
    <row r="37" spans="1:7" ht="16.5" customHeight="1">
      <c r="A37" s="324"/>
      <c r="B37" s="324"/>
      <c r="C37" s="87" t="s">
        <v>49</v>
      </c>
      <c r="D37" s="93">
        <v>0</v>
      </c>
      <c r="E37" s="93">
        <f t="shared" si="18"/>
        <v>0</v>
      </c>
      <c r="F37" s="93">
        <v>0</v>
      </c>
      <c r="G37" s="67">
        <f t="shared" si="1"/>
        <v>0</v>
      </c>
    </row>
    <row r="38" spans="1:7" ht="16.5" customHeight="1">
      <c r="A38" s="324"/>
      <c r="B38" s="324"/>
      <c r="C38" s="96" t="s">
        <v>56</v>
      </c>
      <c r="D38" s="93">
        <v>0</v>
      </c>
      <c r="E38" s="93">
        <f t="shared" si="18"/>
        <v>0</v>
      </c>
      <c r="F38" s="93">
        <v>0</v>
      </c>
      <c r="G38" s="67">
        <f t="shared" si="1"/>
        <v>0</v>
      </c>
    </row>
    <row r="39" spans="1:7" ht="16.5" customHeight="1">
      <c r="A39" s="324"/>
      <c r="B39" s="324"/>
      <c r="C39" s="87" t="s">
        <v>50</v>
      </c>
      <c r="D39" s="93">
        <v>0</v>
      </c>
      <c r="E39" s="93">
        <f t="shared" si="18"/>
        <v>0</v>
      </c>
      <c r="F39" s="93">
        <v>0</v>
      </c>
      <c r="G39" s="67">
        <f t="shared" si="1"/>
        <v>0</v>
      </c>
    </row>
    <row r="40" spans="1:7" ht="16.5" customHeight="1">
      <c r="A40" s="324"/>
      <c r="B40" s="324"/>
      <c r="C40" s="87" t="s">
        <v>51</v>
      </c>
      <c r="D40" s="93">
        <v>0</v>
      </c>
      <c r="E40" s="93">
        <f t="shared" si="18"/>
        <v>0</v>
      </c>
      <c r="F40" s="93">
        <v>0</v>
      </c>
      <c r="G40" s="67">
        <f t="shared" si="1"/>
        <v>0</v>
      </c>
    </row>
    <row r="41" spans="1:7" ht="16.5" customHeight="1">
      <c r="A41" s="324" t="s">
        <v>77</v>
      </c>
      <c r="B41" s="324" t="s">
        <v>659</v>
      </c>
      <c r="C41" s="87" t="s">
        <v>47</v>
      </c>
      <c r="D41" s="93">
        <f>SUM(D42:D47)</f>
        <v>654.6</v>
      </c>
      <c r="E41" s="93">
        <f>SUM(E42:E47)</f>
        <v>654.6</v>
      </c>
      <c r="F41" s="93">
        <f>SUM(F42:F47)</f>
        <v>654.6</v>
      </c>
      <c r="G41" s="67">
        <f t="shared" si="1"/>
        <v>0</v>
      </c>
    </row>
    <row r="42" spans="1:7" ht="16.5" customHeight="1">
      <c r="A42" s="324"/>
      <c r="B42" s="324"/>
      <c r="C42" s="96" t="s">
        <v>48</v>
      </c>
      <c r="D42" s="93">
        <v>0</v>
      </c>
      <c r="E42" s="93">
        <f>F42</f>
        <v>0</v>
      </c>
      <c r="F42" s="93">
        <v>0</v>
      </c>
      <c r="G42" s="67">
        <f t="shared" si="1"/>
        <v>0</v>
      </c>
    </row>
    <row r="43" spans="1:7" ht="16.5" customHeight="1">
      <c r="A43" s="324"/>
      <c r="B43" s="324"/>
      <c r="C43" s="87" t="s">
        <v>12</v>
      </c>
      <c r="D43" s="93">
        <f>'Приложение 11 '!H102</f>
        <v>654.6</v>
      </c>
      <c r="E43" s="93">
        <f t="shared" ref="E43:E47" si="19">F43</f>
        <v>654.6</v>
      </c>
      <c r="F43" s="93">
        <f>'Приложение 11 '!L102</f>
        <v>654.6</v>
      </c>
      <c r="G43" s="67">
        <f t="shared" si="1"/>
        <v>0</v>
      </c>
    </row>
    <row r="44" spans="1:7" ht="16.5" customHeight="1">
      <c r="A44" s="324"/>
      <c r="B44" s="324"/>
      <c r="C44" s="87" t="s">
        <v>49</v>
      </c>
      <c r="D44" s="93">
        <v>0</v>
      </c>
      <c r="E44" s="93">
        <f t="shared" si="19"/>
        <v>0</v>
      </c>
      <c r="F44" s="93">
        <v>0</v>
      </c>
      <c r="G44" s="67">
        <f t="shared" si="1"/>
        <v>0</v>
      </c>
    </row>
    <row r="45" spans="1:7" ht="16.5" customHeight="1">
      <c r="A45" s="324"/>
      <c r="B45" s="324"/>
      <c r="C45" s="96" t="s">
        <v>56</v>
      </c>
      <c r="D45" s="93">
        <v>0</v>
      </c>
      <c r="E45" s="93">
        <f t="shared" si="19"/>
        <v>0</v>
      </c>
      <c r="F45" s="93">
        <v>0</v>
      </c>
      <c r="G45" s="67">
        <f t="shared" si="1"/>
        <v>0</v>
      </c>
    </row>
    <row r="46" spans="1:7" ht="16.5" customHeight="1">
      <c r="A46" s="324"/>
      <c r="B46" s="324"/>
      <c r="C46" s="87" t="s">
        <v>50</v>
      </c>
      <c r="D46" s="93">
        <v>0</v>
      </c>
      <c r="E46" s="93">
        <f t="shared" si="19"/>
        <v>0</v>
      </c>
      <c r="F46" s="93">
        <v>0</v>
      </c>
      <c r="G46" s="67">
        <f t="shared" si="1"/>
        <v>0</v>
      </c>
    </row>
    <row r="47" spans="1:7" ht="16.5" customHeight="1">
      <c r="A47" s="324"/>
      <c r="B47" s="324"/>
      <c r="C47" s="87" t="s">
        <v>51</v>
      </c>
      <c r="D47" s="93">
        <v>0</v>
      </c>
      <c r="E47" s="93">
        <f t="shared" si="19"/>
        <v>0</v>
      </c>
      <c r="F47" s="93">
        <v>0</v>
      </c>
      <c r="G47" s="67">
        <f t="shared" si="1"/>
        <v>0</v>
      </c>
    </row>
    <row r="48" spans="1:7" ht="16.5" customHeight="1">
      <c r="A48" s="324" t="s">
        <v>242</v>
      </c>
      <c r="B48" s="324" t="s">
        <v>243</v>
      </c>
      <c r="C48" s="87" t="s">
        <v>47</v>
      </c>
      <c r="D48" s="93">
        <f>SUM(D49:D54)</f>
        <v>250</v>
      </c>
      <c r="E48" s="93">
        <f>SUM(E49:E54)</f>
        <v>250</v>
      </c>
      <c r="F48" s="93">
        <f>SUM(F49:F54)</f>
        <v>250</v>
      </c>
      <c r="G48" s="67">
        <f t="shared" si="1"/>
        <v>0</v>
      </c>
    </row>
    <row r="49" spans="1:7" ht="16.5" customHeight="1">
      <c r="A49" s="324"/>
      <c r="B49" s="324"/>
      <c r="C49" s="96" t="s">
        <v>48</v>
      </c>
      <c r="D49" s="93">
        <v>0</v>
      </c>
      <c r="E49" s="93">
        <f>F49</f>
        <v>0</v>
      </c>
      <c r="F49" s="93">
        <v>0</v>
      </c>
      <c r="G49" s="67">
        <f t="shared" si="1"/>
        <v>0</v>
      </c>
    </row>
    <row r="50" spans="1:7" ht="16.5" customHeight="1">
      <c r="A50" s="324"/>
      <c r="B50" s="324"/>
      <c r="C50" s="87" t="s">
        <v>12</v>
      </c>
      <c r="D50" s="93">
        <f>'Приложение 11 '!H106</f>
        <v>250</v>
      </c>
      <c r="E50" s="93">
        <f t="shared" ref="E50:E54" si="20">F50</f>
        <v>250</v>
      </c>
      <c r="F50" s="93">
        <f>'Приложение 11 '!L106</f>
        <v>250</v>
      </c>
      <c r="G50" s="67">
        <f t="shared" si="1"/>
        <v>0</v>
      </c>
    </row>
    <row r="51" spans="1:7" ht="16.5" customHeight="1">
      <c r="A51" s="324"/>
      <c r="B51" s="324"/>
      <c r="C51" s="87" t="s">
        <v>49</v>
      </c>
      <c r="D51" s="93">
        <v>0</v>
      </c>
      <c r="E51" s="93">
        <f t="shared" si="20"/>
        <v>0</v>
      </c>
      <c r="F51" s="93">
        <v>0</v>
      </c>
      <c r="G51" s="67">
        <f t="shared" si="1"/>
        <v>0</v>
      </c>
    </row>
    <row r="52" spans="1:7" ht="16.5" customHeight="1">
      <c r="A52" s="324"/>
      <c r="B52" s="324"/>
      <c r="C52" s="96" t="s">
        <v>56</v>
      </c>
      <c r="D52" s="93">
        <v>0</v>
      </c>
      <c r="E52" s="93">
        <f t="shared" si="20"/>
        <v>0</v>
      </c>
      <c r="F52" s="93">
        <v>0</v>
      </c>
      <c r="G52" s="67">
        <f t="shared" si="1"/>
        <v>0</v>
      </c>
    </row>
    <row r="53" spans="1:7" ht="16.5" customHeight="1">
      <c r="A53" s="324"/>
      <c r="B53" s="324"/>
      <c r="C53" s="87" t="s">
        <v>50</v>
      </c>
      <c r="D53" s="93">
        <v>0</v>
      </c>
      <c r="E53" s="93">
        <f t="shared" si="20"/>
        <v>0</v>
      </c>
      <c r="F53" s="93">
        <v>0</v>
      </c>
      <c r="G53" s="67">
        <f t="shared" si="1"/>
        <v>0</v>
      </c>
    </row>
    <row r="54" spans="1:7" ht="16.5" customHeight="1">
      <c r="A54" s="324"/>
      <c r="B54" s="324"/>
      <c r="C54" s="87" t="s">
        <v>51</v>
      </c>
      <c r="D54" s="93">
        <v>0</v>
      </c>
      <c r="E54" s="93">
        <f t="shared" si="20"/>
        <v>0</v>
      </c>
      <c r="F54" s="93">
        <v>0</v>
      </c>
      <c r="G54" s="67">
        <f t="shared" si="1"/>
        <v>0</v>
      </c>
    </row>
    <row r="55" spans="1:7" ht="16.5" customHeight="1">
      <c r="A55" s="324" t="s">
        <v>314</v>
      </c>
      <c r="B55" s="324" t="s">
        <v>660</v>
      </c>
      <c r="C55" s="87" t="s">
        <v>47</v>
      </c>
      <c r="D55" s="93">
        <f>SUM(D56:D61)</f>
        <v>871369.59928999993</v>
      </c>
      <c r="E55" s="93">
        <f t="shared" ref="E55:F55" si="21">SUM(E56:E61)</f>
        <v>865903.62480999995</v>
      </c>
      <c r="F55" s="93">
        <f t="shared" si="21"/>
        <v>865903.62480999995</v>
      </c>
      <c r="G55" s="67">
        <f t="shared" si="1"/>
        <v>5465.9744799999753</v>
      </c>
    </row>
    <row r="56" spans="1:7" ht="16.5" customHeight="1">
      <c r="A56" s="324"/>
      <c r="B56" s="324"/>
      <c r="C56" s="96" t="s">
        <v>48</v>
      </c>
      <c r="D56" s="93">
        <f>D63+D70+D77+D84+D91+D119+D126+D133+D140</f>
        <v>76378.361999999994</v>
      </c>
      <c r="E56" s="93">
        <f t="shared" ref="E56:F56" si="22">E63+E70+E77+E84+E91+E119+E126+E133+E140</f>
        <v>75934.443369999994</v>
      </c>
      <c r="F56" s="93">
        <f t="shared" si="22"/>
        <v>75934.443369999994</v>
      </c>
      <c r="G56" s="67">
        <f t="shared" si="1"/>
        <v>443.91863000000012</v>
      </c>
    </row>
    <row r="57" spans="1:7" ht="16.5" customHeight="1">
      <c r="A57" s="324"/>
      <c r="B57" s="324"/>
      <c r="C57" s="87" t="s">
        <v>12</v>
      </c>
      <c r="D57" s="93">
        <f t="shared" ref="D57:F57" si="23">D64+D71+D78+D85+D92+D120+D127+D134+D141</f>
        <v>621786.18332999991</v>
      </c>
      <c r="E57" s="93">
        <f t="shared" si="23"/>
        <v>621785.94114999997</v>
      </c>
      <c r="F57" s="93">
        <f t="shared" si="23"/>
        <v>621785.94114999997</v>
      </c>
      <c r="G57" s="67">
        <f t="shared" si="1"/>
        <v>0.2421799999428913</v>
      </c>
    </row>
    <row r="58" spans="1:7" ht="16.5" customHeight="1">
      <c r="A58" s="324"/>
      <c r="B58" s="324"/>
      <c r="C58" s="87" t="s">
        <v>49</v>
      </c>
      <c r="D58" s="93">
        <f t="shared" ref="D58:F58" si="24">D65+D72+D79+D86+D93+D121+D128+D135+D142</f>
        <v>173205.05396000002</v>
      </c>
      <c r="E58" s="93">
        <f t="shared" si="24"/>
        <v>168183.24028999999</v>
      </c>
      <c r="F58" s="93">
        <f t="shared" si="24"/>
        <v>168183.24028999999</v>
      </c>
      <c r="G58" s="67">
        <f t="shared" si="1"/>
        <v>5021.8136700000323</v>
      </c>
    </row>
    <row r="59" spans="1:7" ht="16.5" customHeight="1">
      <c r="A59" s="324"/>
      <c r="B59" s="324"/>
      <c r="C59" s="96" t="s">
        <v>56</v>
      </c>
      <c r="D59" s="93">
        <f t="shared" ref="D59:F59" si="25">D66+D73+D80+D87+D94+D122+D129+D136+D143</f>
        <v>0</v>
      </c>
      <c r="E59" s="93">
        <f t="shared" si="25"/>
        <v>0</v>
      </c>
      <c r="F59" s="93">
        <f t="shared" si="25"/>
        <v>0</v>
      </c>
      <c r="G59" s="67">
        <f t="shared" si="1"/>
        <v>0</v>
      </c>
    </row>
    <row r="60" spans="1:7" ht="16.5" customHeight="1">
      <c r="A60" s="324"/>
      <c r="B60" s="324"/>
      <c r="C60" s="87" t="s">
        <v>50</v>
      </c>
      <c r="D60" s="93">
        <f t="shared" ref="D60:F60" si="26">D67+D74+D81+D88+D95+D123+D130+D137+D144</f>
        <v>0</v>
      </c>
      <c r="E60" s="93">
        <f t="shared" si="26"/>
        <v>0</v>
      </c>
      <c r="F60" s="93">
        <f t="shared" si="26"/>
        <v>0</v>
      </c>
      <c r="G60" s="67">
        <f t="shared" si="1"/>
        <v>0</v>
      </c>
    </row>
    <row r="61" spans="1:7" ht="16.5" customHeight="1">
      <c r="A61" s="324"/>
      <c r="B61" s="324"/>
      <c r="C61" s="87" t="s">
        <v>51</v>
      </c>
      <c r="D61" s="93">
        <f t="shared" ref="D61:F61" si="27">D68+D75+D82+D89+D96+D124+D131+D138+D145</f>
        <v>0</v>
      </c>
      <c r="E61" s="93">
        <f t="shared" si="27"/>
        <v>0</v>
      </c>
      <c r="F61" s="93">
        <f t="shared" si="27"/>
        <v>0</v>
      </c>
      <c r="G61" s="67">
        <f t="shared" si="1"/>
        <v>0</v>
      </c>
    </row>
    <row r="62" spans="1:7" ht="16.5" customHeight="1">
      <c r="A62" s="324" t="s">
        <v>20</v>
      </c>
      <c r="B62" s="324" t="s">
        <v>661</v>
      </c>
      <c r="C62" s="87" t="s">
        <v>47</v>
      </c>
      <c r="D62" s="93">
        <f>SUM(D63:D68)</f>
        <v>200570.56919000001</v>
      </c>
      <c r="E62" s="93">
        <f>SUM(E63:E68)</f>
        <v>195562.80909</v>
      </c>
      <c r="F62" s="93">
        <f>SUM(F63:F68)</f>
        <v>195562.80909</v>
      </c>
      <c r="G62" s="67">
        <f t="shared" si="1"/>
        <v>5007.7601000000141</v>
      </c>
    </row>
    <row r="63" spans="1:7" ht="16.5" customHeight="1">
      <c r="A63" s="324"/>
      <c r="B63" s="324"/>
      <c r="C63" s="96" t="s">
        <v>48</v>
      </c>
      <c r="D63" s="93">
        <v>0</v>
      </c>
      <c r="E63" s="93">
        <f>F63</f>
        <v>0</v>
      </c>
      <c r="F63" s="93">
        <v>0</v>
      </c>
      <c r="G63" s="67">
        <f t="shared" si="1"/>
        <v>0</v>
      </c>
    </row>
    <row r="64" spans="1:7" ht="16.5" customHeight="1">
      <c r="A64" s="324"/>
      <c r="B64" s="324"/>
      <c r="C64" s="87" t="s">
        <v>12</v>
      </c>
      <c r="D64" s="93">
        <f>'Приложение 11 '!H134</f>
        <v>32738.81523</v>
      </c>
      <c r="E64" s="93">
        <f t="shared" ref="E64:E68" si="28">F64</f>
        <v>32738.575519999999</v>
      </c>
      <c r="F64" s="93">
        <f>'Приложение 11 '!L134</f>
        <v>32738.575519999999</v>
      </c>
      <c r="G64" s="67">
        <f t="shared" si="1"/>
        <v>0.23971000000165077</v>
      </c>
    </row>
    <row r="65" spans="1:7" ht="16.5" customHeight="1">
      <c r="A65" s="324"/>
      <c r="B65" s="324"/>
      <c r="C65" s="87" t="s">
        <v>49</v>
      </c>
      <c r="D65" s="93">
        <f>'Приложение 11 '!I134</f>
        <v>167831.75396</v>
      </c>
      <c r="E65" s="93">
        <f t="shared" si="28"/>
        <v>162824.23356999998</v>
      </c>
      <c r="F65" s="93">
        <f>'Приложение 11 '!M134</f>
        <v>162824.23356999998</v>
      </c>
      <c r="G65" s="67">
        <f t="shared" si="1"/>
        <v>5007.5203900000197</v>
      </c>
    </row>
    <row r="66" spans="1:7" ht="16.5" customHeight="1">
      <c r="A66" s="324"/>
      <c r="B66" s="324"/>
      <c r="C66" s="96" t="s">
        <v>56</v>
      </c>
      <c r="D66" s="93">
        <v>0</v>
      </c>
      <c r="E66" s="93">
        <f t="shared" si="28"/>
        <v>0</v>
      </c>
      <c r="F66" s="93">
        <v>0</v>
      </c>
      <c r="G66" s="67">
        <f t="shared" si="1"/>
        <v>0</v>
      </c>
    </row>
    <row r="67" spans="1:7" ht="16.5" customHeight="1">
      <c r="A67" s="324"/>
      <c r="B67" s="324"/>
      <c r="C67" s="87" t="s">
        <v>50</v>
      </c>
      <c r="D67" s="93">
        <v>0</v>
      </c>
      <c r="E67" s="93">
        <f t="shared" si="28"/>
        <v>0</v>
      </c>
      <c r="F67" s="93">
        <v>0</v>
      </c>
      <c r="G67" s="67">
        <f t="shared" si="1"/>
        <v>0</v>
      </c>
    </row>
    <row r="68" spans="1:7" ht="16.5" customHeight="1">
      <c r="A68" s="324"/>
      <c r="B68" s="324"/>
      <c r="C68" s="87" t="s">
        <v>51</v>
      </c>
      <c r="D68" s="93">
        <v>0</v>
      </c>
      <c r="E68" s="93">
        <f t="shared" si="28"/>
        <v>0</v>
      </c>
      <c r="F68" s="93">
        <v>0</v>
      </c>
      <c r="G68" s="67">
        <f t="shared" si="1"/>
        <v>0</v>
      </c>
    </row>
    <row r="69" spans="1:7" ht="19.5" customHeight="1">
      <c r="A69" s="324" t="s">
        <v>375</v>
      </c>
      <c r="B69" s="324" t="s">
        <v>662</v>
      </c>
      <c r="C69" s="87" t="s">
        <v>47</v>
      </c>
      <c r="D69" s="93">
        <f>SUM(D70:D75)</f>
        <v>577222.30009000003</v>
      </c>
      <c r="E69" s="93">
        <f>SUM(E70:E75)</f>
        <v>577222.30009000003</v>
      </c>
      <c r="F69" s="93">
        <f>SUM(F70:F75)</f>
        <v>577222.30009000003</v>
      </c>
      <c r="G69" s="67">
        <f t="shared" si="1"/>
        <v>0</v>
      </c>
    </row>
    <row r="70" spans="1:7" ht="16.5" customHeight="1">
      <c r="A70" s="324"/>
      <c r="B70" s="324"/>
      <c r="C70" s="96" t="s">
        <v>48</v>
      </c>
      <c r="D70" s="93">
        <v>0</v>
      </c>
      <c r="E70" s="93">
        <f>F70</f>
        <v>0</v>
      </c>
      <c r="F70" s="93">
        <v>0</v>
      </c>
      <c r="G70" s="67">
        <f t="shared" ref="G70:G133" si="29">D70-E70</f>
        <v>0</v>
      </c>
    </row>
    <row r="71" spans="1:7" ht="16.5" customHeight="1">
      <c r="A71" s="324"/>
      <c r="B71" s="324"/>
      <c r="C71" s="87" t="s">
        <v>12</v>
      </c>
      <c r="D71" s="93">
        <f>'Приложение 11 '!H146</f>
        <v>577222.30009000003</v>
      </c>
      <c r="E71" s="93">
        <f t="shared" ref="E71:E75" si="30">F71</f>
        <v>577222.30009000003</v>
      </c>
      <c r="F71" s="93">
        <f>'Приложение 11 '!L146</f>
        <v>577222.30009000003</v>
      </c>
      <c r="G71" s="67">
        <f t="shared" si="29"/>
        <v>0</v>
      </c>
    </row>
    <row r="72" spans="1:7" ht="16.5" customHeight="1">
      <c r="A72" s="324"/>
      <c r="B72" s="324"/>
      <c r="C72" s="87" t="s">
        <v>49</v>
      </c>
      <c r="D72" s="93">
        <v>0</v>
      </c>
      <c r="E72" s="93">
        <f t="shared" si="30"/>
        <v>0</v>
      </c>
      <c r="F72" s="93">
        <v>0</v>
      </c>
      <c r="G72" s="67">
        <f t="shared" si="29"/>
        <v>0</v>
      </c>
    </row>
    <row r="73" spans="1:7" ht="16.5" customHeight="1">
      <c r="A73" s="324"/>
      <c r="B73" s="324"/>
      <c r="C73" s="96" t="s">
        <v>56</v>
      </c>
      <c r="D73" s="93">
        <v>0</v>
      </c>
      <c r="E73" s="93">
        <f t="shared" si="30"/>
        <v>0</v>
      </c>
      <c r="F73" s="93">
        <v>0</v>
      </c>
      <c r="G73" s="67">
        <f t="shared" si="29"/>
        <v>0</v>
      </c>
    </row>
    <row r="74" spans="1:7" ht="16.5" customHeight="1">
      <c r="A74" s="324"/>
      <c r="B74" s="324"/>
      <c r="C74" s="87" t="s">
        <v>50</v>
      </c>
      <c r="D74" s="93">
        <v>0</v>
      </c>
      <c r="E74" s="93">
        <f t="shared" si="30"/>
        <v>0</v>
      </c>
      <c r="F74" s="93">
        <v>0</v>
      </c>
      <c r="G74" s="67">
        <f t="shared" si="29"/>
        <v>0</v>
      </c>
    </row>
    <row r="75" spans="1:7" ht="16.5" customHeight="1">
      <c r="A75" s="324"/>
      <c r="B75" s="324"/>
      <c r="C75" s="87" t="s">
        <v>51</v>
      </c>
      <c r="D75" s="93">
        <v>0</v>
      </c>
      <c r="E75" s="93">
        <f t="shared" si="30"/>
        <v>0</v>
      </c>
      <c r="F75" s="93">
        <v>0</v>
      </c>
      <c r="G75" s="67">
        <f t="shared" si="29"/>
        <v>0</v>
      </c>
    </row>
    <row r="76" spans="1:7" ht="16.5" customHeight="1">
      <c r="A76" s="324" t="s">
        <v>547</v>
      </c>
      <c r="B76" s="324" t="s">
        <v>663</v>
      </c>
      <c r="C76" s="87" t="s">
        <v>47</v>
      </c>
      <c r="D76" s="93">
        <f>SUM(D77:D82)</f>
        <v>10553.4</v>
      </c>
      <c r="E76" s="93">
        <f>SUM(E77:E82)</f>
        <v>10553.4</v>
      </c>
      <c r="F76" s="93">
        <f>SUM(F77:F82)</f>
        <v>10553.4</v>
      </c>
      <c r="G76" s="67">
        <f t="shared" si="29"/>
        <v>0</v>
      </c>
    </row>
    <row r="77" spans="1:7" ht="16.5" customHeight="1">
      <c r="A77" s="324"/>
      <c r="B77" s="324"/>
      <c r="C77" s="96" t="s">
        <v>48</v>
      </c>
      <c r="D77" s="93">
        <v>0</v>
      </c>
      <c r="E77" s="93">
        <f>F77</f>
        <v>0</v>
      </c>
      <c r="F77" s="93">
        <v>0</v>
      </c>
      <c r="G77" s="67">
        <f t="shared" si="29"/>
        <v>0</v>
      </c>
    </row>
    <row r="78" spans="1:7" ht="16.5" customHeight="1">
      <c r="A78" s="324"/>
      <c r="B78" s="324"/>
      <c r="C78" s="87" t="s">
        <v>12</v>
      </c>
      <c r="D78" s="93">
        <f>'Приложение 11 '!H151</f>
        <v>5252.7</v>
      </c>
      <c r="E78" s="93">
        <f t="shared" ref="E78:E82" si="31">F78</f>
        <v>5252.7</v>
      </c>
      <c r="F78" s="93">
        <f>'Приложение 11 '!L151</f>
        <v>5252.7</v>
      </c>
      <c r="G78" s="67">
        <f t="shared" si="29"/>
        <v>0</v>
      </c>
    </row>
    <row r="79" spans="1:7" ht="16.5" customHeight="1">
      <c r="A79" s="324"/>
      <c r="B79" s="324"/>
      <c r="C79" s="87" t="s">
        <v>49</v>
      </c>
      <c r="D79" s="93">
        <f>'Приложение 11 '!I151</f>
        <v>5300.7</v>
      </c>
      <c r="E79" s="93">
        <f t="shared" si="31"/>
        <v>5300.7</v>
      </c>
      <c r="F79" s="93">
        <f>'Приложение 11 '!M151</f>
        <v>5300.7</v>
      </c>
      <c r="G79" s="67">
        <f t="shared" si="29"/>
        <v>0</v>
      </c>
    </row>
    <row r="80" spans="1:7" ht="16.5" customHeight="1">
      <c r="A80" s="324"/>
      <c r="B80" s="324"/>
      <c r="C80" s="96" t="s">
        <v>56</v>
      </c>
      <c r="D80" s="93">
        <v>0</v>
      </c>
      <c r="E80" s="93">
        <f t="shared" si="31"/>
        <v>0</v>
      </c>
      <c r="F80" s="93">
        <v>0</v>
      </c>
      <c r="G80" s="67">
        <f t="shared" si="29"/>
        <v>0</v>
      </c>
    </row>
    <row r="81" spans="1:7" ht="16.5" customHeight="1">
      <c r="A81" s="324"/>
      <c r="B81" s="324"/>
      <c r="C81" s="87" t="s">
        <v>50</v>
      </c>
      <c r="D81" s="93">
        <v>0</v>
      </c>
      <c r="E81" s="93">
        <f t="shared" si="31"/>
        <v>0</v>
      </c>
      <c r="F81" s="93">
        <v>0</v>
      </c>
      <c r="G81" s="67">
        <f t="shared" si="29"/>
        <v>0</v>
      </c>
    </row>
    <row r="82" spans="1:7" ht="16.5" customHeight="1">
      <c r="A82" s="324"/>
      <c r="B82" s="324"/>
      <c r="C82" s="87" t="s">
        <v>51</v>
      </c>
      <c r="D82" s="93">
        <v>0</v>
      </c>
      <c r="E82" s="93">
        <f t="shared" si="31"/>
        <v>0</v>
      </c>
      <c r="F82" s="93">
        <v>0</v>
      </c>
      <c r="G82" s="67">
        <f t="shared" si="29"/>
        <v>0</v>
      </c>
    </row>
    <row r="83" spans="1:7" ht="16.5" customHeight="1">
      <c r="A83" s="324" t="s">
        <v>664</v>
      </c>
      <c r="B83" s="324" t="s">
        <v>1484</v>
      </c>
      <c r="C83" s="87" t="s">
        <v>47</v>
      </c>
      <c r="D83" s="93">
        <f>SUM(D84:D89)</f>
        <v>100</v>
      </c>
      <c r="E83" s="93">
        <f>SUM(E84:E89)</f>
        <v>100</v>
      </c>
      <c r="F83" s="93">
        <f>SUM(F84:F89)</f>
        <v>100</v>
      </c>
      <c r="G83" s="67">
        <f t="shared" si="29"/>
        <v>0</v>
      </c>
    </row>
    <row r="84" spans="1:7" ht="16.5" customHeight="1">
      <c r="A84" s="324"/>
      <c r="B84" s="324"/>
      <c r="C84" s="96" t="s">
        <v>48</v>
      </c>
      <c r="D84" s="93">
        <v>0</v>
      </c>
      <c r="E84" s="93">
        <f>F84</f>
        <v>0</v>
      </c>
      <c r="F84" s="93">
        <v>0</v>
      </c>
      <c r="G84" s="67">
        <f t="shared" si="29"/>
        <v>0</v>
      </c>
    </row>
    <row r="85" spans="1:7" ht="16.5" customHeight="1">
      <c r="A85" s="324"/>
      <c r="B85" s="324"/>
      <c r="C85" s="87" t="s">
        <v>12</v>
      </c>
      <c r="D85" s="93">
        <f>'Приложение 11 '!H155</f>
        <v>100</v>
      </c>
      <c r="E85" s="93">
        <f t="shared" ref="E85:E89" si="32">F85</f>
        <v>100</v>
      </c>
      <c r="F85" s="93">
        <f>'Приложение 11 '!L155</f>
        <v>100</v>
      </c>
      <c r="G85" s="67">
        <f t="shared" si="29"/>
        <v>0</v>
      </c>
    </row>
    <row r="86" spans="1:7" ht="16.5" customHeight="1">
      <c r="A86" s="324"/>
      <c r="B86" s="324"/>
      <c r="C86" s="87" t="s">
        <v>49</v>
      </c>
      <c r="D86" s="93">
        <v>0</v>
      </c>
      <c r="E86" s="93">
        <f t="shared" si="32"/>
        <v>0</v>
      </c>
      <c r="F86" s="93">
        <v>0</v>
      </c>
      <c r="G86" s="67">
        <f t="shared" si="29"/>
        <v>0</v>
      </c>
    </row>
    <row r="87" spans="1:7" ht="16.5" customHeight="1">
      <c r="A87" s="324"/>
      <c r="B87" s="324"/>
      <c r="C87" s="96" t="s">
        <v>56</v>
      </c>
      <c r="D87" s="93">
        <v>0</v>
      </c>
      <c r="E87" s="93">
        <f t="shared" si="32"/>
        <v>0</v>
      </c>
      <c r="F87" s="93">
        <v>0</v>
      </c>
      <c r="G87" s="67">
        <f t="shared" si="29"/>
        <v>0</v>
      </c>
    </row>
    <row r="88" spans="1:7" ht="16.5" customHeight="1">
      <c r="A88" s="324"/>
      <c r="B88" s="324"/>
      <c r="C88" s="87" t="s">
        <v>50</v>
      </c>
      <c r="D88" s="93">
        <v>0</v>
      </c>
      <c r="E88" s="93">
        <f t="shared" si="32"/>
        <v>0</v>
      </c>
      <c r="F88" s="93">
        <v>0</v>
      </c>
      <c r="G88" s="67">
        <f t="shared" si="29"/>
        <v>0</v>
      </c>
    </row>
    <row r="89" spans="1:7" ht="16.5" customHeight="1">
      <c r="A89" s="324"/>
      <c r="B89" s="324"/>
      <c r="C89" s="87" t="s">
        <v>51</v>
      </c>
      <c r="D89" s="93">
        <v>0</v>
      </c>
      <c r="E89" s="93">
        <f t="shared" si="32"/>
        <v>0</v>
      </c>
      <c r="F89" s="93">
        <v>0</v>
      </c>
      <c r="G89" s="67">
        <f t="shared" si="29"/>
        <v>0</v>
      </c>
    </row>
    <row r="90" spans="1:7" ht="16.5" customHeight="1">
      <c r="A90" s="324" t="s">
        <v>665</v>
      </c>
      <c r="B90" s="324" t="s">
        <v>666</v>
      </c>
      <c r="C90" s="87" t="s">
        <v>47</v>
      </c>
      <c r="D90" s="93">
        <f>SUM(D91:D96)</f>
        <v>700</v>
      </c>
      <c r="E90" s="93">
        <f>SUM(E91:E96)</f>
        <v>700</v>
      </c>
      <c r="F90" s="93">
        <f>SUM(F91:F96)</f>
        <v>700</v>
      </c>
      <c r="G90" s="67">
        <f t="shared" si="29"/>
        <v>0</v>
      </c>
    </row>
    <row r="91" spans="1:7" ht="16.5" customHeight="1">
      <c r="A91" s="324"/>
      <c r="B91" s="324"/>
      <c r="C91" s="96" t="s">
        <v>48</v>
      </c>
      <c r="D91" s="93">
        <v>0</v>
      </c>
      <c r="E91" s="93">
        <f>F91</f>
        <v>0</v>
      </c>
      <c r="F91" s="93">
        <v>0</v>
      </c>
      <c r="G91" s="67">
        <f t="shared" si="29"/>
        <v>0</v>
      </c>
    </row>
    <row r="92" spans="1:7" ht="16.5" customHeight="1">
      <c r="A92" s="324"/>
      <c r="B92" s="324"/>
      <c r="C92" s="87" t="s">
        <v>12</v>
      </c>
      <c r="D92" s="93">
        <f>'Приложение 11 '!H158</f>
        <v>700</v>
      </c>
      <c r="E92" s="93">
        <f t="shared" ref="E92:E96" si="33">F92</f>
        <v>700</v>
      </c>
      <c r="F92" s="93">
        <f>'Приложение 11 '!L158</f>
        <v>700</v>
      </c>
      <c r="G92" s="67">
        <f t="shared" si="29"/>
        <v>0</v>
      </c>
    </row>
    <row r="93" spans="1:7" ht="16.5" customHeight="1">
      <c r="A93" s="324"/>
      <c r="B93" s="324"/>
      <c r="C93" s="87" t="s">
        <v>49</v>
      </c>
      <c r="D93" s="93">
        <v>0</v>
      </c>
      <c r="E93" s="93">
        <f t="shared" si="33"/>
        <v>0</v>
      </c>
      <c r="F93" s="93">
        <v>0</v>
      </c>
      <c r="G93" s="67">
        <f t="shared" si="29"/>
        <v>0</v>
      </c>
    </row>
    <row r="94" spans="1:7" ht="16.5" customHeight="1">
      <c r="A94" s="324"/>
      <c r="B94" s="324"/>
      <c r="C94" s="96" t="s">
        <v>56</v>
      </c>
      <c r="D94" s="93">
        <v>0</v>
      </c>
      <c r="E94" s="93">
        <f t="shared" si="33"/>
        <v>0</v>
      </c>
      <c r="F94" s="93">
        <v>0</v>
      </c>
      <c r="G94" s="67">
        <f t="shared" si="29"/>
        <v>0</v>
      </c>
    </row>
    <row r="95" spans="1:7" ht="16.5" customHeight="1">
      <c r="A95" s="324"/>
      <c r="B95" s="324"/>
      <c r="C95" s="87" t="s">
        <v>50</v>
      </c>
      <c r="D95" s="93">
        <v>0</v>
      </c>
      <c r="E95" s="93">
        <f t="shared" si="33"/>
        <v>0</v>
      </c>
      <c r="F95" s="93">
        <v>0</v>
      </c>
      <c r="G95" s="67">
        <f t="shared" si="29"/>
        <v>0</v>
      </c>
    </row>
    <row r="96" spans="1:7" ht="16.5" customHeight="1">
      <c r="A96" s="324"/>
      <c r="B96" s="324"/>
      <c r="C96" s="87" t="s">
        <v>51</v>
      </c>
      <c r="D96" s="93">
        <v>0</v>
      </c>
      <c r="E96" s="93">
        <f t="shared" si="33"/>
        <v>0</v>
      </c>
      <c r="F96" s="93">
        <v>0</v>
      </c>
      <c r="G96" s="67">
        <f t="shared" si="29"/>
        <v>0</v>
      </c>
    </row>
    <row r="97" spans="1:7" ht="16.5" customHeight="1">
      <c r="A97" s="325" t="s">
        <v>667</v>
      </c>
      <c r="B97" s="325" t="s">
        <v>105</v>
      </c>
      <c r="C97" s="66" t="s">
        <v>47</v>
      </c>
      <c r="D97" s="94">
        <f>SUM(D98:D103)</f>
        <v>0</v>
      </c>
      <c r="E97" s="94">
        <f>SUM(E98:E103)</f>
        <v>0</v>
      </c>
      <c r="F97" s="94">
        <f>SUM(F98:F103)</f>
        <v>0</v>
      </c>
      <c r="G97" s="67">
        <f t="shared" si="29"/>
        <v>0</v>
      </c>
    </row>
    <row r="98" spans="1:7" ht="16.5" customHeight="1">
      <c r="A98" s="325"/>
      <c r="B98" s="325"/>
      <c r="C98" s="65" t="s">
        <v>48</v>
      </c>
      <c r="D98" s="94">
        <v>0</v>
      </c>
      <c r="E98" s="94">
        <v>0</v>
      </c>
      <c r="F98" s="94">
        <v>0</v>
      </c>
      <c r="G98" s="67">
        <f t="shared" si="29"/>
        <v>0</v>
      </c>
    </row>
    <row r="99" spans="1:7" ht="16.5" customHeight="1">
      <c r="A99" s="325"/>
      <c r="B99" s="325"/>
      <c r="C99" s="66" t="s">
        <v>12</v>
      </c>
      <c r="D99" s="94">
        <v>0</v>
      </c>
      <c r="E99" s="94">
        <v>0</v>
      </c>
      <c r="F99" s="94">
        <v>0</v>
      </c>
      <c r="G99" s="67">
        <f t="shared" si="29"/>
        <v>0</v>
      </c>
    </row>
    <row r="100" spans="1:7" ht="16.5" customHeight="1">
      <c r="A100" s="325"/>
      <c r="B100" s="325"/>
      <c r="C100" s="66" t="s">
        <v>49</v>
      </c>
      <c r="D100" s="94">
        <v>0</v>
      </c>
      <c r="E100" s="94">
        <v>0</v>
      </c>
      <c r="F100" s="94">
        <v>0</v>
      </c>
      <c r="G100" s="67">
        <f t="shared" si="29"/>
        <v>0</v>
      </c>
    </row>
    <row r="101" spans="1:7" ht="16.5" customHeight="1">
      <c r="A101" s="325"/>
      <c r="B101" s="325"/>
      <c r="C101" s="65" t="s">
        <v>56</v>
      </c>
      <c r="D101" s="94">
        <v>0</v>
      </c>
      <c r="E101" s="94">
        <v>0</v>
      </c>
      <c r="F101" s="94">
        <v>0</v>
      </c>
      <c r="G101" s="67">
        <f t="shared" si="29"/>
        <v>0</v>
      </c>
    </row>
    <row r="102" spans="1:7" ht="16.5" customHeight="1">
      <c r="A102" s="325"/>
      <c r="B102" s="325"/>
      <c r="C102" s="66" t="s">
        <v>50</v>
      </c>
      <c r="D102" s="94">
        <v>0</v>
      </c>
      <c r="E102" s="94">
        <v>0</v>
      </c>
      <c r="F102" s="94">
        <v>0</v>
      </c>
      <c r="G102" s="67">
        <f t="shared" si="29"/>
        <v>0</v>
      </c>
    </row>
    <row r="103" spans="1:7" ht="16.5" customHeight="1">
      <c r="A103" s="325"/>
      <c r="B103" s="325"/>
      <c r="C103" s="66" t="s">
        <v>51</v>
      </c>
      <c r="D103" s="94">
        <v>0</v>
      </c>
      <c r="E103" s="94">
        <v>0</v>
      </c>
      <c r="F103" s="94">
        <v>0</v>
      </c>
      <c r="G103" s="67">
        <f t="shared" si="29"/>
        <v>0</v>
      </c>
    </row>
    <row r="104" spans="1:7" ht="16.5" customHeight="1">
      <c r="A104" s="325" t="s">
        <v>668</v>
      </c>
      <c r="B104" s="325" t="s">
        <v>258</v>
      </c>
      <c r="C104" s="66" t="s">
        <v>47</v>
      </c>
      <c r="D104" s="94">
        <f t="shared" ref="D104:F104" si="34">SUM(D105:D110)</f>
        <v>0</v>
      </c>
      <c r="E104" s="94">
        <f t="shared" si="34"/>
        <v>0</v>
      </c>
      <c r="F104" s="94">
        <f t="shared" si="34"/>
        <v>0</v>
      </c>
      <c r="G104" s="67">
        <f t="shared" si="29"/>
        <v>0</v>
      </c>
    </row>
    <row r="105" spans="1:7" ht="16.5" customHeight="1">
      <c r="A105" s="325"/>
      <c r="B105" s="325"/>
      <c r="C105" s="65" t="s">
        <v>48</v>
      </c>
      <c r="D105" s="94">
        <v>0</v>
      </c>
      <c r="E105" s="94">
        <v>0</v>
      </c>
      <c r="F105" s="94">
        <v>0</v>
      </c>
      <c r="G105" s="67">
        <f t="shared" si="29"/>
        <v>0</v>
      </c>
    </row>
    <row r="106" spans="1:7" ht="16.5" customHeight="1">
      <c r="A106" s="325"/>
      <c r="B106" s="325"/>
      <c r="C106" s="66" t="s">
        <v>12</v>
      </c>
      <c r="D106" s="94">
        <v>0</v>
      </c>
      <c r="E106" s="94">
        <v>0</v>
      </c>
      <c r="F106" s="94">
        <v>0</v>
      </c>
      <c r="G106" s="67">
        <f t="shared" si="29"/>
        <v>0</v>
      </c>
    </row>
    <row r="107" spans="1:7" ht="16.5" customHeight="1">
      <c r="A107" s="325"/>
      <c r="B107" s="325"/>
      <c r="C107" s="66" t="s">
        <v>49</v>
      </c>
      <c r="D107" s="94">
        <v>0</v>
      </c>
      <c r="E107" s="94">
        <v>0</v>
      </c>
      <c r="F107" s="94">
        <v>0</v>
      </c>
      <c r="G107" s="67">
        <f t="shared" si="29"/>
        <v>0</v>
      </c>
    </row>
    <row r="108" spans="1:7" ht="16.5" customHeight="1">
      <c r="A108" s="325"/>
      <c r="B108" s="325"/>
      <c r="C108" s="65" t="s">
        <v>56</v>
      </c>
      <c r="D108" s="94">
        <v>0</v>
      </c>
      <c r="E108" s="94">
        <v>0</v>
      </c>
      <c r="F108" s="94">
        <v>0</v>
      </c>
      <c r="G108" s="67">
        <f t="shared" si="29"/>
        <v>0</v>
      </c>
    </row>
    <row r="109" spans="1:7" ht="16.5" customHeight="1">
      <c r="A109" s="325"/>
      <c r="B109" s="325"/>
      <c r="C109" s="66" t="s">
        <v>50</v>
      </c>
      <c r="D109" s="94">
        <v>0</v>
      </c>
      <c r="E109" s="94">
        <v>0</v>
      </c>
      <c r="F109" s="94">
        <v>0</v>
      </c>
      <c r="G109" s="67">
        <f t="shared" si="29"/>
        <v>0</v>
      </c>
    </row>
    <row r="110" spans="1:7" ht="16.5" customHeight="1">
      <c r="A110" s="325"/>
      <c r="B110" s="325"/>
      <c r="C110" s="66" t="s">
        <v>51</v>
      </c>
      <c r="D110" s="94">
        <v>0</v>
      </c>
      <c r="E110" s="94">
        <v>0</v>
      </c>
      <c r="F110" s="94">
        <v>0</v>
      </c>
      <c r="G110" s="67">
        <f t="shared" si="29"/>
        <v>0</v>
      </c>
    </row>
    <row r="111" spans="1:7" ht="16.5" customHeight="1">
      <c r="A111" s="325" t="s">
        <v>669</v>
      </c>
      <c r="B111" s="325" t="s">
        <v>259</v>
      </c>
      <c r="C111" s="66" t="s">
        <v>47</v>
      </c>
      <c r="D111" s="94">
        <f t="shared" ref="D111:F111" si="35">SUM(D112:D117)</f>
        <v>0</v>
      </c>
      <c r="E111" s="94">
        <f t="shared" si="35"/>
        <v>0</v>
      </c>
      <c r="F111" s="94">
        <f t="shared" si="35"/>
        <v>0</v>
      </c>
      <c r="G111" s="67">
        <f t="shared" si="29"/>
        <v>0</v>
      </c>
    </row>
    <row r="112" spans="1:7" ht="16.5" customHeight="1">
      <c r="A112" s="325"/>
      <c r="B112" s="325"/>
      <c r="C112" s="65" t="s">
        <v>48</v>
      </c>
      <c r="D112" s="94">
        <v>0</v>
      </c>
      <c r="E112" s="94">
        <v>0</v>
      </c>
      <c r="F112" s="94">
        <v>0</v>
      </c>
      <c r="G112" s="67">
        <f t="shared" si="29"/>
        <v>0</v>
      </c>
    </row>
    <row r="113" spans="1:7" ht="16.5" customHeight="1">
      <c r="A113" s="325"/>
      <c r="B113" s="325"/>
      <c r="C113" s="66" t="s">
        <v>12</v>
      </c>
      <c r="D113" s="94">
        <v>0</v>
      </c>
      <c r="E113" s="94">
        <v>0</v>
      </c>
      <c r="F113" s="94">
        <v>0</v>
      </c>
      <c r="G113" s="67">
        <f t="shared" si="29"/>
        <v>0</v>
      </c>
    </row>
    <row r="114" spans="1:7" ht="16.5" customHeight="1">
      <c r="A114" s="325"/>
      <c r="B114" s="325"/>
      <c r="C114" s="66" t="s">
        <v>49</v>
      </c>
      <c r="D114" s="94">
        <v>0</v>
      </c>
      <c r="E114" s="94">
        <v>0</v>
      </c>
      <c r="F114" s="94">
        <v>0</v>
      </c>
      <c r="G114" s="67">
        <f t="shared" si="29"/>
        <v>0</v>
      </c>
    </row>
    <row r="115" spans="1:7" ht="16.5" customHeight="1">
      <c r="A115" s="325"/>
      <c r="B115" s="325"/>
      <c r="C115" s="65" t="s">
        <v>56</v>
      </c>
      <c r="D115" s="94">
        <v>0</v>
      </c>
      <c r="E115" s="94">
        <v>0</v>
      </c>
      <c r="F115" s="94">
        <v>0</v>
      </c>
      <c r="G115" s="67">
        <f t="shared" si="29"/>
        <v>0</v>
      </c>
    </row>
    <row r="116" spans="1:7" ht="16.5" customHeight="1">
      <c r="A116" s="325"/>
      <c r="B116" s="325"/>
      <c r="C116" s="66" t="s">
        <v>50</v>
      </c>
      <c r="D116" s="94">
        <v>0</v>
      </c>
      <c r="E116" s="94">
        <v>0</v>
      </c>
      <c r="F116" s="94">
        <v>0</v>
      </c>
      <c r="G116" s="67">
        <f t="shared" si="29"/>
        <v>0</v>
      </c>
    </row>
    <row r="117" spans="1:7" ht="16.5" customHeight="1">
      <c r="A117" s="325"/>
      <c r="B117" s="325"/>
      <c r="C117" s="66" t="s">
        <v>51</v>
      </c>
      <c r="D117" s="94">
        <v>0</v>
      </c>
      <c r="E117" s="94">
        <v>0</v>
      </c>
      <c r="F117" s="94">
        <v>0</v>
      </c>
      <c r="G117" s="67">
        <f t="shared" si="29"/>
        <v>0</v>
      </c>
    </row>
    <row r="118" spans="1:7" ht="16.5" customHeight="1">
      <c r="A118" s="324" t="s">
        <v>670</v>
      </c>
      <c r="B118" s="324" t="s">
        <v>115</v>
      </c>
      <c r="C118" s="87" t="s">
        <v>47</v>
      </c>
      <c r="D118" s="93">
        <f>SUM(D119:D124)</f>
        <v>39216.199999999997</v>
      </c>
      <c r="E118" s="93">
        <f>SUM(E119:E124)</f>
        <v>38846.89746</v>
      </c>
      <c r="F118" s="93">
        <f>SUM(F119:F124)</f>
        <v>38846.89746</v>
      </c>
      <c r="G118" s="67">
        <f t="shared" si="29"/>
        <v>369.30253999999695</v>
      </c>
    </row>
    <row r="119" spans="1:7" ht="16.5" customHeight="1">
      <c r="A119" s="324"/>
      <c r="B119" s="324"/>
      <c r="C119" s="96" t="s">
        <v>48</v>
      </c>
      <c r="D119" s="93">
        <f>'Приложение 11 '!G161</f>
        <v>39216.199999999997</v>
      </c>
      <c r="E119" s="93">
        <f>F119</f>
        <v>38846.89746</v>
      </c>
      <c r="F119" s="93">
        <f>'Приложение 11 '!K161</f>
        <v>38846.89746</v>
      </c>
      <c r="G119" s="67">
        <f t="shared" si="29"/>
        <v>369.30253999999695</v>
      </c>
    </row>
    <row r="120" spans="1:7" ht="16.5" customHeight="1">
      <c r="A120" s="324"/>
      <c r="B120" s="324"/>
      <c r="C120" s="87" t="s">
        <v>12</v>
      </c>
      <c r="D120" s="93">
        <v>0</v>
      </c>
      <c r="E120" s="93">
        <f t="shared" ref="E120:E124" si="36">F120</f>
        <v>0</v>
      </c>
      <c r="F120" s="93">
        <v>0</v>
      </c>
      <c r="G120" s="67">
        <f t="shared" si="29"/>
        <v>0</v>
      </c>
    </row>
    <row r="121" spans="1:7" ht="16.5" customHeight="1">
      <c r="A121" s="324"/>
      <c r="B121" s="324"/>
      <c r="C121" s="87" t="s">
        <v>49</v>
      </c>
      <c r="D121" s="93">
        <v>0</v>
      </c>
      <c r="E121" s="93">
        <f t="shared" si="36"/>
        <v>0</v>
      </c>
      <c r="F121" s="93">
        <v>0</v>
      </c>
      <c r="G121" s="67">
        <f t="shared" si="29"/>
        <v>0</v>
      </c>
    </row>
    <row r="122" spans="1:7" ht="16.5" customHeight="1">
      <c r="A122" s="324"/>
      <c r="B122" s="324"/>
      <c r="C122" s="96" t="s">
        <v>56</v>
      </c>
      <c r="D122" s="93">
        <v>0</v>
      </c>
      <c r="E122" s="93">
        <f t="shared" si="36"/>
        <v>0</v>
      </c>
      <c r="F122" s="93">
        <v>0</v>
      </c>
      <c r="G122" s="67">
        <f t="shared" si="29"/>
        <v>0</v>
      </c>
    </row>
    <row r="123" spans="1:7" ht="16.5" customHeight="1">
      <c r="A123" s="324"/>
      <c r="B123" s="324"/>
      <c r="C123" s="87" t="s">
        <v>50</v>
      </c>
      <c r="D123" s="93">
        <v>0</v>
      </c>
      <c r="E123" s="93">
        <f t="shared" si="36"/>
        <v>0</v>
      </c>
      <c r="F123" s="93">
        <v>0</v>
      </c>
      <c r="G123" s="67">
        <f t="shared" si="29"/>
        <v>0</v>
      </c>
    </row>
    <row r="124" spans="1:7" ht="16.5" customHeight="1">
      <c r="A124" s="324"/>
      <c r="B124" s="324"/>
      <c r="C124" s="87" t="s">
        <v>51</v>
      </c>
      <c r="D124" s="93">
        <v>0</v>
      </c>
      <c r="E124" s="93">
        <f t="shared" si="36"/>
        <v>0</v>
      </c>
      <c r="F124" s="93">
        <v>0</v>
      </c>
      <c r="G124" s="67">
        <f t="shared" si="29"/>
        <v>0</v>
      </c>
    </row>
    <row r="125" spans="1:7" ht="16.5" customHeight="1">
      <c r="A125" s="324" t="s">
        <v>671</v>
      </c>
      <c r="B125" s="324" t="s">
        <v>263</v>
      </c>
      <c r="C125" s="87" t="s">
        <v>47</v>
      </c>
      <c r="D125" s="93">
        <f>SUM(D126:D131)</f>
        <v>41303.800009999992</v>
      </c>
      <c r="E125" s="93">
        <f>SUM(E126:E131)</f>
        <v>41289.488999999994</v>
      </c>
      <c r="F125" s="93">
        <f>SUM(F126:F131)</f>
        <v>41289.488999999994</v>
      </c>
      <c r="G125" s="67">
        <f t="shared" si="29"/>
        <v>14.311009999997623</v>
      </c>
    </row>
    <row r="126" spans="1:7" ht="16.5" customHeight="1">
      <c r="A126" s="324"/>
      <c r="B126" s="324"/>
      <c r="C126" s="96" t="s">
        <v>48</v>
      </c>
      <c r="D126" s="93">
        <f>'Приложение 11 '!G165</f>
        <v>35458.831999999995</v>
      </c>
      <c r="E126" s="93">
        <f>F126</f>
        <v>35458.816739999995</v>
      </c>
      <c r="F126" s="93">
        <f>'Приложение 11 '!K165</f>
        <v>35458.816739999995</v>
      </c>
      <c r="G126" s="67">
        <f t="shared" si="29"/>
        <v>1.5260000000125729E-2</v>
      </c>
    </row>
    <row r="127" spans="1:7" ht="16.5" customHeight="1">
      <c r="A127" s="324"/>
      <c r="B127" s="324"/>
      <c r="C127" s="87" t="s">
        <v>12</v>
      </c>
      <c r="D127" s="93">
        <f>'Приложение 11 '!H165</f>
        <v>5772.3680100000001</v>
      </c>
      <c r="E127" s="93">
        <f t="shared" ref="E127:E131" si="37">F127</f>
        <v>5772.3655400000007</v>
      </c>
      <c r="F127" s="93">
        <f>'Приложение 11 '!L165</f>
        <v>5772.3655400000007</v>
      </c>
      <c r="G127" s="67">
        <f t="shared" si="29"/>
        <v>2.4699999994481914E-3</v>
      </c>
    </row>
    <row r="128" spans="1:7" ht="16.5" customHeight="1">
      <c r="A128" s="324"/>
      <c r="B128" s="324"/>
      <c r="C128" s="87" t="s">
        <v>49</v>
      </c>
      <c r="D128" s="93">
        <f>'Приложение 11 '!I165</f>
        <v>72.599999999999994</v>
      </c>
      <c r="E128" s="93">
        <f t="shared" si="37"/>
        <v>58.306719999999999</v>
      </c>
      <c r="F128" s="93">
        <f>'Приложение 11 '!M165</f>
        <v>58.306719999999999</v>
      </c>
      <c r="G128" s="67">
        <f t="shared" si="29"/>
        <v>14.293279999999996</v>
      </c>
    </row>
    <row r="129" spans="1:7" ht="16.5" customHeight="1">
      <c r="A129" s="324"/>
      <c r="B129" s="324"/>
      <c r="C129" s="96" t="s">
        <v>56</v>
      </c>
      <c r="D129" s="93">
        <v>0</v>
      </c>
      <c r="E129" s="93">
        <f t="shared" si="37"/>
        <v>0</v>
      </c>
      <c r="F129" s="93">
        <v>0</v>
      </c>
      <c r="G129" s="67">
        <f t="shared" si="29"/>
        <v>0</v>
      </c>
    </row>
    <row r="130" spans="1:7" ht="16.5" customHeight="1">
      <c r="A130" s="324"/>
      <c r="B130" s="324"/>
      <c r="C130" s="87" t="s">
        <v>50</v>
      </c>
      <c r="D130" s="93">
        <v>0</v>
      </c>
      <c r="E130" s="93">
        <f t="shared" si="37"/>
        <v>0</v>
      </c>
      <c r="F130" s="93">
        <v>0</v>
      </c>
      <c r="G130" s="67">
        <f t="shared" si="29"/>
        <v>0</v>
      </c>
    </row>
    <row r="131" spans="1:7" ht="16.5" customHeight="1">
      <c r="A131" s="324"/>
      <c r="B131" s="324"/>
      <c r="C131" s="87" t="s">
        <v>51</v>
      </c>
      <c r="D131" s="93">
        <v>0</v>
      </c>
      <c r="E131" s="93">
        <f t="shared" si="37"/>
        <v>0</v>
      </c>
      <c r="F131" s="93">
        <v>0</v>
      </c>
      <c r="G131" s="67">
        <f t="shared" si="29"/>
        <v>0</v>
      </c>
    </row>
    <row r="132" spans="1:7" ht="16.5" customHeight="1">
      <c r="A132" s="324" t="s">
        <v>672</v>
      </c>
      <c r="B132" s="324" t="s">
        <v>265</v>
      </c>
      <c r="C132" s="87" t="s">
        <v>47</v>
      </c>
      <c r="D132" s="93">
        <f>SUM(D133:D138)</f>
        <v>0</v>
      </c>
      <c r="E132" s="93">
        <f>SUM(E133:E138)</f>
        <v>0</v>
      </c>
      <c r="F132" s="93">
        <f t="shared" ref="F132" si="38">SUM(F133:F138)</f>
        <v>0</v>
      </c>
      <c r="G132" s="67">
        <f t="shared" si="29"/>
        <v>0</v>
      </c>
    </row>
    <row r="133" spans="1:7" ht="16.5" customHeight="1">
      <c r="A133" s="324"/>
      <c r="B133" s="324"/>
      <c r="C133" s="96" t="s">
        <v>48</v>
      </c>
      <c r="D133" s="93">
        <v>0</v>
      </c>
      <c r="E133" s="93">
        <f>F133</f>
        <v>0</v>
      </c>
      <c r="F133" s="93">
        <v>0</v>
      </c>
      <c r="G133" s="67">
        <f t="shared" si="29"/>
        <v>0</v>
      </c>
    </row>
    <row r="134" spans="1:7" ht="16.5" customHeight="1">
      <c r="A134" s="324"/>
      <c r="B134" s="324"/>
      <c r="C134" s="87" t="s">
        <v>12</v>
      </c>
      <c r="D134" s="93">
        <v>0</v>
      </c>
      <c r="E134" s="93">
        <f t="shared" ref="E134:E138" si="39">F134</f>
        <v>0</v>
      </c>
      <c r="F134" s="93">
        <v>0</v>
      </c>
      <c r="G134" s="67">
        <f t="shared" ref="G134:G197" si="40">D134-E134</f>
        <v>0</v>
      </c>
    </row>
    <row r="135" spans="1:7" ht="16.5" customHeight="1">
      <c r="A135" s="324"/>
      <c r="B135" s="324"/>
      <c r="C135" s="87" t="s">
        <v>49</v>
      </c>
      <c r="D135" s="93">
        <v>0</v>
      </c>
      <c r="E135" s="93">
        <f t="shared" si="39"/>
        <v>0</v>
      </c>
      <c r="F135" s="93">
        <v>0</v>
      </c>
      <c r="G135" s="67">
        <f t="shared" si="40"/>
        <v>0</v>
      </c>
    </row>
    <row r="136" spans="1:7" ht="16.5" customHeight="1">
      <c r="A136" s="324"/>
      <c r="B136" s="324"/>
      <c r="C136" s="96" t="s">
        <v>56</v>
      </c>
      <c r="D136" s="93">
        <v>0</v>
      </c>
      <c r="E136" s="93">
        <f t="shared" si="39"/>
        <v>0</v>
      </c>
      <c r="F136" s="93">
        <v>0</v>
      </c>
      <c r="G136" s="67">
        <f t="shared" si="40"/>
        <v>0</v>
      </c>
    </row>
    <row r="137" spans="1:7" ht="16.5" customHeight="1">
      <c r="A137" s="324"/>
      <c r="B137" s="324"/>
      <c r="C137" s="87" t="s">
        <v>50</v>
      </c>
      <c r="D137" s="93">
        <v>0</v>
      </c>
      <c r="E137" s="93">
        <f t="shared" si="39"/>
        <v>0</v>
      </c>
      <c r="F137" s="93">
        <v>0</v>
      </c>
      <c r="G137" s="67">
        <f t="shared" si="40"/>
        <v>0</v>
      </c>
    </row>
    <row r="138" spans="1:7" ht="16.5" customHeight="1">
      <c r="A138" s="324"/>
      <c r="B138" s="324"/>
      <c r="C138" s="87" t="s">
        <v>51</v>
      </c>
      <c r="D138" s="93">
        <v>0</v>
      </c>
      <c r="E138" s="93">
        <f t="shared" si="39"/>
        <v>0</v>
      </c>
      <c r="F138" s="93">
        <v>0</v>
      </c>
      <c r="G138" s="67">
        <f t="shared" si="40"/>
        <v>0</v>
      </c>
    </row>
    <row r="139" spans="1:7" ht="16.5" customHeight="1">
      <c r="A139" s="329" t="s">
        <v>1485</v>
      </c>
      <c r="B139" s="329" t="s">
        <v>1486</v>
      </c>
      <c r="C139" s="87" t="s">
        <v>47</v>
      </c>
      <c r="D139" s="93">
        <f>SUM(D140:D145)</f>
        <v>1703.33</v>
      </c>
      <c r="E139" s="93">
        <f>SUM(E140:E145)</f>
        <v>1628.7291700000001</v>
      </c>
      <c r="F139" s="93">
        <f>SUM(F140:F145)</f>
        <v>1628.7291700000001</v>
      </c>
      <c r="G139" s="67">
        <f t="shared" si="40"/>
        <v>74.60082999999986</v>
      </c>
    </row>
    <row r="140" spans="1:7" ht="16.5" customHeight="1">
      <c r="A140" s="329"/>
      <c r="B140" s="329"/>
      <c r="C140" s="96" t="s">
        <v>48</v>
      </c>
      <c r="D140" s="93">
        <f>'Приложение 11 '!G169</f>
        <v>1703.33</v>
      </c>
      <c r="E140" s="93">
        <f>F140</f>
        <v>1628.7291700000001</v>
      </c>
      <c r="F140" s="93">
        <f>'Приложение 11 '!K169</f>
        <v>1628.7291700000001</v>
      </c>
      <c r="G140" s="67">
        <f t="shared" si="40"/>
        <v>74.60082999999986</v>
      </c>
    </row>
    <row r="141" spans="1:7" ht="16.5" customHeight="1">
      <c r="A141" s="329"/>
      <c r="B141" s="329"/>
      <c r="C141" s="87" t="s">
        <v>12</v>
      </c>
      <c r="D141" s="93">
        <v>0</v>
      </c>
      <c r="E141" s="93">
        <f t="shared" ref="E141:E145" si="41">F141</f>
        <v>0</v>
      </c>
      <c r="F141" s="93">
        <v>0</v>
      </c>
      <c r="G141" s="67">
        <f t="shared" si="40"/>
        <v>0</v>
      </c>
    </row>
    <row r="142" spans="1:7" ht="16.5" customHeight="1">
      <c r="A142" s="329"/>
      <c r="B142" s="329"/>
      <c r="C142" s="87" t="s">
        <v>49</v>
      </c>
      <c r="D142" s="93">
        <v>0</v>
      </c>
      <c r="E142" s="93">
        <f t="shared" si="41"/>
        <v>0</v>
      </c>
      <c r="F142" s="93">
        <v>0</v>
      </c>
      <c r="G142" s="67">
        <f t="shared" si="40"/>
        <v>0</v>
      </c>
    </row>
    <row r="143" spans="1:7" ht="16.5" customHeight="1">
      <c r="A143" s="329"/>
      <c r="B143" s="329"/>
      <c r="C143" s="96" t="s">
        <v>56</v>
      </c>
      <c r="D143" s="93">
        <v>0</v>
      </c>
      <c r="E143" s="93">
        <f t="shared" si="41"/>
        <v>0</v>
      </c>
      <c r="F143" s="93">
        <v>0</v>
      </c>
      <c r="G143" s="67">
        <f t="shared" si="40"/>
        <v>0</v>
      </c>
    </row>
    <row r="144" spans="1:7" ht="16.5" customHeight="1">
      <c r="A144" s="329"/>
      <c r="B144" s="329"/>
      <c r="C144" s="87" t="s">
        <v>50</v>
      </c>
      <c r="D144" s="93">
        <v>0</v>
      </c>
      <c r="E144" s="93">
        <f t="shared" si="41"/>
        <v>0</v>
      </c>
      <c r="F144" s="93">
        <v>0</v>
      </c>
      <c r="G144" s="67">
        <f t="shared" si="40"/>
        <v>0</v>
      </c>
    </row>
    <row r="145" spans="1:7" ht="16.5" customHeight="1">
      <c r="A145" s="329"/>
      <c r="B145" s="329"/>
      <c r="C145" s="87" t="s">
        <v>51</v>
      </c>
      <c r="D145" s="93">
        <v>0</v>
      </c>
      <c r="E145" s="93">
        <f t="shared" si="41"/>
        <v>0</v>
      </c>
      <c r="F145" s="93">
        <v>0</v>
      </c>
      <c r="G145" s="67">
        <f t="shared" si="40"/>
        <v>0</v>
      </c>
    </row>
    <row r="146" spans="1:7" ht="16.5" customHeight="1">
      <c r="A146" s="324" t="s">
        <v>420</v>
      </c>
      <c r="B146" s="324" t="s">
        <v>673</v>
      </c>
      <c r="C146" s="87" t="s">
        <v>47</v>
      </c>
      <c r="D146" s="93">
        <f>SUM(D147:D152)</f>
        <v>21286.90854</v>
      </c>
      <c r="E146" s="93">
        <f>SUM(E147:E152)</f>
        <v>20760.87442</v>
      </c>
      <c r="F146" s="93">
        <f>SUM(F147:F152)</f>
        <v>20760.87442</v>
      </c>
      <c r="G146" s="67">
        <f t="shared" si="40"/>
        <v>526.03412000000026</v>
      </c>
    </row>
    <row r="147" spans="1:7" ht="16.5" customHeight="1">
      <c r="A147" s="324"/>
      <c r="B147" s="324"/>
      <c r="C147" s="96" t="s">
        <v>48</v>
      </c>
      <c r="D147" s="93">
        <f>D154</f>
        <v>0</v>
      </c>
      <c r="E147" s="93">
        <f>F147</f>
        <v>0</v>
      </c>
      <c r="F147" s="93">
        <f t="shared" ref="F147" si="42">F154</f>
        <v>0</v>
      </c>
      <c r="G147" s="67">
        <f t="shared" si="40"/>
        <v>0</v>
      </c>
    </row>
    <row r="148" spans="1:7" ht="16.5" customHeight="1">
      <c r="A148" s="324"/>
      <c r="B148" s="324"/>
      <c r="C148" s="87" t="s">
        <v>12</v>
      </c>
      <c r="D148" s="93">
        <f t="shared" ref="D148:F148" si="43">D155</f>
        <v>0</v>
      </c>
      <c r="E148" s="93">
        <f t="shared" ref="E148:E152" si="44">F148</f>
        <v>0</v>
      </c>
      <c r="F148" s="93">
        <f t="shared" si="43"/>
        <v>0</v>
      </c>
      <c r="G148" s="67">
        <f t="shared" si="40"/>
        <v>0</v>
      </c>
    </row>
    <row r="149" spans="1:7" ht="16.5" customHeight="1">
      <c r="A149" s="324"/>
      <c r="B149" s="324"/>
      <c r="C149" s="87" t="s">
        <v>49</v>
      </c>
      <c r="D149" s="93">
        <f t="shared" ref="D149:F149" si="45">D156</f>
        <v>21286.90854</v>
      </c>
      <c r="E149" s="93">
        <f t="shared" si="44"/>
        <v>20760.87442</v>
      </c>
      <c r="F149" s="93">
        <f t="shared" si="45"/>
        <v>20760.87442</v>
      </c>
      <c r="G149" s="67">
        <f t="shared" si="40"/>
        <v>526.03412000000026</v>
      </c>
    </row>
    <row r="150" spans="1:7" ht="16.5" customHeight="1">
      <c r="A150" s="324"/>
      <c r="B150" s="324"/>
      <c r="C150" s="96" t="s">
        <v>56</v>
      </c>
      <c r="D150" s="93">
        <f t="shared" ref="D150:F150" si="46">D157</f>
        <v>0</v>
      </c>
      <c r="E150" s="93">
        <f t="shared" si="44"/>
        <v>0</v>
      </c>
      <c r="F150" s="93">
        <f t="shared" si="46"/>
        <v>0</v>
      </c>
      <c r="G150" s="67">
        <f t="shared" si="40"/>
        <v>0</v>
      </c>
    </row>
    <row r="151" spans="1:7" ht="16.5" customHeight="1">
      <c r="A151" s="324"/>
      <c r="B151" s="324"/>
      <c r="C151" s="87" t="s">
        <v>50</v>
      </c>
      <c r="D151" s="93">
        <f t="shared" ref="D151:F151" si="47">D158</f>
        <v>0</v>
      </c>
      <c r="E151" s="93">
        <f t="shared" si="44"/>
        <v>0</v>
      </c>
      <c r="F151" s="93">
        <f t="shared" si="47"/>
        <v>0</v>
      </c>
      <c r="G151" s="67">
        <f t="shared" si="40"/>
        <v>0</v>
      </c>
    </row>
    <row r="152" spans="1:7" ht="16.5" customHeight="1">
      <c r="A152" s="324"/>
      <c r="B152" s="324"/>
      <c r="C152" s="87" t="s">
        <v>51</v>
      </c>
      <c r="D152" s="93">
        <f t="shared" ref="D152:F152" si="48">D159</f>
        <v>0</v>
      </c>
      <c r="E152" s="93">
        <f t="shared" si="44"/>
        <v>0</v>
      </c>
      <c r="F152" s="93">
        <f t="shared" si="48"/>
        <v>0</v>
      </c>
      <c r="G152" s="67">
        <f t="shared" si="40"/>
        <v>0</v>
      </c>
    </row>
    <row r="153" spans="1:7" ht="16.5" customHeight="1">
      <c r="A153" s="324" t="s">
        <v>125</v>
      </c>
      <c r="B153" s="324" t="s">
        <v>674</v>
      </c>
      <c r="C153" s="87" t="s">
        <v>47</v>
      </c>
      <c r="D153" s="93">
        <f>SUM(D154:D159)</f>
        <v>21286.90854</v>
      </c>
      <c r="E153" s="93">
        <f>SUM(E154:E159)</f>
        <v>20760.87442</v>
      </c>
      <c r="F153" s="93">
        <f>SUM(F154:F159)</f>
        <v>20760.87442</v>
      </c>
      <c r="G153" s="67">
        <f t="shared" si="40"/>
        <v>526.03412000000026</v>
      </c>
    </row>
    <row r="154" spans="1:7" ht="16.5" customHeight="1">
      <c r="A154" s="324"/>
      <c r="B154" s="324"/>
      <c r="C154" s="96" t="s">
        <v>48</v>
      </c>
      <c r="D154" s="93">
        <v>0</v>
      </c>
      <c r="E154" s="93">
        <f>F154</f>
        <v>0</v>
      </c>
      <c r="F154" s="93">
        <v>0</v>
      </c>
      <c r="G154" s="67">
        <f t="shared" si="40"/>
        <v>0</v>
      </c>
    </row>
    <row r="155" spans="1:7" ht="16.5" customHeight="1">
      <c r="A155" s="324"/>
      <c r="B155" s="324"/>
      <c r="C155" s="87" t="s">
        <v>12</v>
      </c>
      <c r="D155" s="93">
        <v>0</v>
      </c>
      <c r="E155" s="93">
        <f t="shared" ref="E155:E159" si="49">F155</f>
        <v>0</v>
      </c>
      <c r="F155" s="93">
        <v>0</v>
      </c>
      <c r="G155" s="67">
        <f t="shared" si="40"/>
        <v>0</v>
      </c>
    </row>
    <row r="156" spans="1:7" ht="16.5" customHeight="1">
      <c r="A156" s="324"/>
      <c r="B156" s="324"/>
      <c r="C156" s="87" t="s">
        <v>49</v>
      </c>
      <c r="D156" s="93">
        <f>'Приложение 11 '!I178</f>
        <v>21286.90854</v>
      </c>
      <c r="E156" s="93">
        <f t="shared" si="49"/>
        <v>20760.87442</v>
      </c>
      <c r="F156" s="93">
        <f>'Приложение 11 '!M178</f>
        <v>20760.87442</v>
      </c>
      <c r="G156" s="67">
        <f t="shared" si="40"/>
        <v>526.03412000000026</v>
      </c>
    </row>
    <row r="157" spans="1:7" ht="16.5" customHeight="1">
      <c r="A157" s="324"/>
      <c r="B157" s="324"/>
      <c r="C157" s="96" t="s">
        <v>56</v>
      </c>
      <c r="D157" s="93">
        <v>0</v>
      </c>
      <c r="E157" s="93">
        <f t="shared" si="49"/>
        <v>0</v>
      </c>
      <c r="F157" s="93">
        <v>0</v>
      </c>
      <c r="G157" s="67">
        <f t="shared" si="40"/>
        <v>0</v>
      </c>
    </row>
    <row r="158" spans="1:7" ht="16.5" customHeight="1">
      <c r="A158" s="324"/>
      <c r="B158" s="324"/>
      <c r="C158" s="87" t="s">
        <v>50</v>
      </c>
      <c r="D158" s="93">
        <v>0</v>
      </c>
      <c r="E158" s="93">
        <f t="shared" si="49"/>
        <v>0</v>
      </c>
      <c r="F158" s="93">
        <v>0</v>
      </c>
      <c r="G158" s="67">
        <f t="shared" si="40"/>
        <v>0</v>
      </c>
    </row>
    <row r="159" spans="1:7" ht="16.5" customHeight="1">
      <c r="A159" s="324"/>
      <c r="B159" s="324"/>
      <c r="C159" s="87" t="s">
        <v>51</v>
      </c>
      <c r="D159" s="93">
        <v>0</v>
      </c>
      <c r="E159" s="93">
        <f t="shared" si="49"/>
        <v>0</v>
      </c>
      <c r="F159" s="93">
        <v>0</v>
      </c>
      <c r="G159" s="67">
        <f t="shared" si="40"/>
        <v>0</v>
      </c>
    </row>
    <row r="160" spans="1:7" ht="16.5" customHeight="1">
      <c r="A160" s="325" t="s">
        <v>675</v>
      </c>
      <c r="B160" s="325" t="s">
        <v>265</v>
      </c>
      <c r="C160" s="66" t="s">
        <v>47</v>
      </c>
      <c r="D160" s="94">
        <f>SUM(D161:D166)</f>
        <v>0</v>
      </c>
      <c r="E160" s="94">
        <f>SUM(E161:E166)</f>
        <v>0</v>
      </c>
      <c r="F160" s="94">
        <f>SUM(F161:F166)</f>
        <v>0</v>
      </c>
      <c r="G160" s="67">
        <f t="shared" si="40"/>
        <v>0</v>
      </c>
    </row>
    <row r="161" spans="1:7" ht="16.5" customHeight="1">
      <c r="A161" s="325"/>
      <c r="B161" s="325"/>
      <c r="C161" s="65" t="s">
        <v>48</v>
      </c>
      <c r="D161" s="94">
        <v>0</v>
      </c>
      <c r="E161" s="94">
        <v>0</v>
      </c>
      <c r="F161" s="94">
        <v>0</v>
      </c>
      <c r="G161" s="67">
        <f t="shared" si="40"/>
        <v>0</v>
      </c>
    </row>
    <row r="162" spans="1:7" ht="16.5" customHeight="1">
      <c r="A162" s="325"/>
      <c r="B162" s="325"/>
      <c r="C162" s="66" t="s">
        <v>12</v>
      </c>
      <c r="D162" s="94">
        <v>0</v>
      </c>
      <c r="E162" s="94">
        <v>0</v>
      </c>
      <c r="F162" s="94">
        <v>0</v>
      </c>
      <c r="G162" s="67">
        <f t="shared" si="40"/>
        <v>0</v>
      </c>
    </row>
    <row r="163" spans="1:7" ht="16.5" customHeight="1">
      <c r="A163" s="325"/>
      <c r="B163" s="325"/>
      <c r="C163" s="66" t="s">
        <v>49</v>
      </c>
      <c r="D163" s="94">
        <v>0</v>
      </c>
      <c r="E163" s="94">
        <v>0</v>
      </c>
      <c r="F163" s="94">
        <v>0</v>
      </c>
      <c r="G163" s="67">
        <f t="shared" si="40"/>
        <v>0</v>
      </c>
    </row>
    <row r="164" spans="1:7" ht="16.5" customHeight="1">
      <c r="A164" s="325"/>
      <c r="B164" s="325"/>
      <c r="C164" s="65" t="s">
        <v>56</v>
      </c>
      <c r="D164" s="94">
        <v>0</v>
      </c>
      <c r="E164" s="94">
        <v>0</v>
      </c>
      <c r="F164" s="94">
        <v>0</v>
      </c>
      <c r="G164" s="67">
        <f t="shared" si="40"/>
        <v>0</v>
      </c>
    </row>
    <row r="165" spans="1:7" ht="16.5" customHeight="1">
      <c r="A165" s="325"/>
      <c r="B165" s="325"/>
      <c r="C165" s="66" t="s">
        <v>50</v>
      </c>
      <c r="D165" s="94">
        <v>0</v>
      </c>
      <c r="E165" s="94">
        <v>0</v>
      </c>
      <c r="F165" s="94">
        <v>0</v>
      </c>
      <c r="G165" s="67">
        <f t="shared" si="40"/>
        <v>0</v>
      </c>
    </row>
    <row r="166" spans="1:7" ht="16.5" customHeight="1">
      <c r="A166" s="325"/>
      <c r="B166" s="325"/>
      <c r="C166" s="66" t="s">
        <v>51</v>
      </c>
      <c r="D166" s="94">
        <v>0</v>
      </c>
      <c r="E166" s="94">
        <v>0</v>
      </c>
      <c r="F166" s="94">
        <v>0</v>
      </c>
      <c r="G166" s="67">
        <f t="shared" si="40"/>
        <v>0</v>
      </c>
    </row>
    <row r="167" spans="1:7" ht="16.5" customHeight="1">
      <c r="A167" s="325" t="s">
        <v>129</v>
      </c>
      <c r="B167" s="325" t="s">
        <v>676</v>
      </c>
      <c r="C167" s="66" t="s">
        <v>47</v>
      </c>
      <c r="D167" s="94">
        <f>SUM(D168:D173)</f>
        <v>0</v>
      </c>
      <c r="E167" s="94">
        <f>SUM(E168:E173)</f>
        <v>0</v>
      </c>
      <c r="F167" s="94">
        <f>SUM(F168:F173)</f>
        <v>0</v>
      </c>
      <c r="G167" s="67">
        <f t="shared" si="40"/>
        <v>0</v>
      </c>
    </row>
    <row r="168" spans="1:7" ht="16.5" customHeight="1">
      <c r="A168" s="325"/>
      <c r="B168" s="325"/>
      <c r="C168" s="65" t="s">
        <v>48</v>
      </c>
      <c r="D168" s="94">
        <v>0</v>
      </c>
      <c r="E168" s="94">
        <v>0</v>
      </c>
      <c r="F168" s="94">
        <v>0</v>
      </c>
      <c r="G168" s="67">
        <f t="shared" si="40"/>
        <v>0</v>
      </c>
    </row>
    <row r="169" spans="1:7" ht="16.5" customHeight="1">
      <c r="A169" s="325"/>
      <c r="B169" s="325"/>
      <c r="C169" s="66" t="s">
        <v>12</v>
      </c>
      <c r="D169" s="94">
        <v>0</v>
      </c>
      <c r="E169" s="94">
        <v>0</v>
      </c>
      <c r="F169" s="94">
        <v>0</v>
      </c>
      <c r="G169" s="67">
        <f t="shared" si="40"/>
        <v>0</v>
      </c>
    </row>
    <row r="170" spans="1:7" ht="16.5" customHeight="1">
      <c r="A170" s="325"/>
      <c r="B170" s="325"/>
      <c r="C170" s="66" t="s">
        <v>49</v>
      </c>
      <c r="D170" s="94">
        <v>0</v>
      </c>
      <c r="E170" s="94">
        <v>0</v>
      </c>
      <c r="F170" s="94">
        <v>0</v>
      </c>
      <c r="G170" s="67">
        <f t="shared" si="40"/>
        <v>0</v>
      </c>
    </row>
    <row r="171" spans="1:7" ht="16.5" customHeight="1">
      <c r="A171" s="325"/>
      <c r="B171" s="325"/>
      <c r="C171" s="65" t="s">
        <v>56</v>
      </c>
      <c r="D171" s="94">
        <v>0</v>
      </c>
      <c r="E171" s="94">
        <v>0</v>
      </c>
      <c r="F171" s="94">
        <v>0</v>
      </c>
      <c r="G171" s="67">
        <f t="shared" si="40"/>
        <v>0</v>
      </c>
    </row>
    <row r="172" spans="1:7" ht="16.5" customHeight="1">
      <c r="A172" s="325"/>
      <c r="B172" s="325"/>
      <c r="C172" s="66" t="s">
        <v>50</v>
      </c>
      <c r="D172" s="94">
        <v>0</v>
      </c>
      <c r="E172" s="94">
        <v>0</v>
      </c>
      <c r="F172" s="94">
        <v>0</v>
      </c>
      <c r="G172" s="67">
        <f t="shared" si="40"/>
        <v>0</v>
      </c>
    </row>
    <row r="173" spans="1:7" ht="16.5" customHeight="1">
      <c r="A173" s="325"/>
      <c r="B173" s="325"/>
      <c r="C173" s="66" t="s">
        <v>51</v>
      </c>
      <c r="D173" s="94">
        <v>0</v>
      </c>
      <c r="E173" s="94">
        <v>0</v>
      </c>
      <c r="F173" s="94">
        <v>0</v>
      </c>
      <c r="G173" s="67">
        <f t="shared" si="40"/>
        <v>0</v>
      </c>
    </row>
    <row r="174" spans="1:7" ht="16.5" customHeight="1">
      <c r="A174" s="324" t="s">
        <v>423</v>
      </c>
      <c r="B174" s="324" t="s">
        <v>677</v>
      </c>
      <c r="C174" s="87" t="s">
        <v>47</v>
      </c>
      <c r="D174" s="93">
        <f>SUM(D175:D180)</f>
        <v>21844.943300000003</v>
      </c>
      <c r="E174" s="93">
        <f>SUM(E175:E180)</f>
        <v>18126.088640000002</v>
      </c>
      <c r="F174" s="93">
        <f>SUM(F175:F180)</f>
        <v>18126.087780000002</v>
      </c>
      <c r="G174" s="67">
        <f t="shared" si="40"/>
        <v>3718.8546600000009</v>
      </c>
    </row>
    <row r="175" spans="1:7" ht="16.5" customHeight="1">
      <c r="A175" s="324"/>
      <c r="B175" s="324"/>
      <c r="C175" s="96" t="s">
        <v>48</v>
      </c>
      <c r="D175" s="93">
        <f>D182+D189+D196+D203+D210+D224</f>
        <v>0</v>
      </c>
      <c r="E175" s="93">
        <f t="shared" ref="E175:F175" si="50">E182+E189+E196+E203+E210+E224</f>
        <v>0</v>
      </c>
      <c r="F175" s="93">
        <f t="shared" si="50"/>
        <v>0</v>
      </c>
      <c r="G175" s="67">
        <f t="shared" si="40"/>
        <v>0</v>
      </c>
    </row>
    <row r="176" spans="1:7" ht="16.5" customHeight="1">
      <c r="A176" s="324"/>
      <c r="B176" s="324"/>
      <c r="C176" s="87" t="s">
        <v>12</v>
      </c>
      <c r="D176" s="93">
        <f t="shared" ref="D176:F176" si="51">D183+D190+D197+D204+D211+D225</f>
        <v>10757.968480000001</v>
      </c>
      <c r="E176" s="93">
        <f t="shared" si="51"/>
        <v>7562.5553600000003</v>
      </c>
      <c r="F176" s="93">
        <f t="shared" si="51"/>
        <v>7562.5553600000003</v>
      </c>
      <c r="G176" s="67">
        <f t="shared" si="40"/>
        <v>3195.4131200000011</v>
      </c>
    </row>
    <row r="177" spans="1:7" ht="16.5" customHeight="1">
      <c r="A177" s="324"/>
      <c r="B177" s="324"/>
      <c r="C177" s="87" t="s">
        <v>49</v>
      </c>
      <c r="D177" s="93">
        <f t="shared" ref="D177:F177" si="52">D184+D191+D198+D205+D212+D226</f>
        <v>11086.974820000001</v>
      </c>
      <c r="E177" s="93">
        <f t="shared" si="52"/>
        <v>10563.533280000001</v>
      </c>
      <c r="F177" s="93">
        <f t="shared" si="52"/>
        <v>10563.532420000001</v>
      </c>
      <c r="G177" s="67">
        <f t="shared" si="40"/>
        <v>523.4415399999998</v>
      </c>
    </row>
    <row r="178" spans="1:7" ht="16.5" customHeight="1">
      <c r="A178" s="324"/>
      <c r="B178" s="324"/>
      <c r="C178" s="96" t="s">
        <v>56</v>
      </c>
      <c r="D178" s="93">
        <f t="shared" ref="D178:F178" si="53">D185+D192+D199+D206+D213+D227</f>
        <v>0</v>
      </c>
      <c r="E178" s="93">
        <f t="shared" si="53"/>
        <v>0</v>
      </c>
      <c r="F178" s="93">
        <f t="shared" si="53"/>
        <v>0</v>
      </c>
      <c r="G178" s="67">
        <f t="shared" si="40"/>
        <v>0</v>
      </c>
    </row>
    <row r="179" spans="1:7" ht="16.5" customHeight="1">
      <c r="A179" s="324"/>
      <c r="B179" s="324"/>
      <c r="C179" s="87" t="s">
        <v>50</v>
      </c>
      <c r="D179" s="93">
        <f t="shared" ref="D179:F179" si="54">D186+D193+D200+D207+D214+D228</f>
        <v>0</v>
      </c>
      <c r="E179" s="93">
        <f t="shared" si="54"/>
        <v>0</v>
      </c>
      <c r="F179" s="93">
        <f t="shared" si="54"/>
        <v>0</v>
      </c>
      <c r="G179" s="67">
        <f t="shared" si="40"/>
        <v>0</v>
      </c>
    </row>
    <row r="180" spans="1:7" ht="16.5" customHeight="1">
      <c r="A180" s="324"/>
      <c r="B180" s="324"/>
      <c r="C180" s="87" t="s">
        <v>51</v>
      </c>
      <c r="D180" s="93">
        <f t="shared" ref="D180:F180" si="55">D187+D194+D201+D208+D215+D229</f>
        <v>0</v>
      </c>
      <c r="E180" s="93">
        <f t="shared" si="55"/>
        <v>0</v>
      </c>
      <c r="F180" s="93">
        <f t="shared" si="55"/>
        <v>0</v>
      </c>
      <c r="G180" s="67">
        <f t="shared" si="40"/>
        <v>0</v>
      </c>
    </row>
    <row r="181" spans="1:7" ht="16.5" customHeight="1">
      <c r="A181" s="324" t="s">
        <v>135</v>
      </c>
      <c r="B181" s="324" t="s">
        <v>678</v>
      </c>
      <c r="C181" s="87" t="s">
        <v>47</v>
      </c>
      <c r="D181" s="93">
        <f>SUM(D182:D187)</f>
        <v>9642.3298200000008</v>
      </c>
      <c r="E181" s="93">
        <f>SUM(E182:E187)</f>
        <v>9526.6711300000006</v>
      </c>
      <c r="F181" s="93">
        <f>SUM(F182:F187)</f>
        <v>9526.6711300000006</v>
      </c>
      <c r="G181" s="67">
        <f t="shared" si="40"/>
        <v>115.65869000000021</v>
      </c>
    </row>
    <row r="182" spans="1:7" ht="16.5" customHeight="1">
      <c r="A182" s="324"/>
      <c r="B182" s="324"/>
      <c r="C182" s="96" t="s">
        <v>48</v>
      </c>
      <c r="D182" s="93">
        <v>0</v>
      </c>
      <c r="E182" s="93">
        <f>F182</f>
        <v>0</v>
      </c>
      <c r="F182" s="93">
        <v>0</v>
      </c>
      <c r="G182" s="67">
        <f t="shared" si="40"/>
        <v>0</v>
      </c>
    </row>
    <row r="183" spans="1:7" ht="16.5" customHeight="1">
      <c r="A183" s="324"/>
      <c r="B183" s="324"/>
      <c r="C183" s="87" t="s">
        <v>12</v>
      </c>
      <c r="D183" s="93">
        <v>0</v>
      </c>
      <c r="E183" s="93">
        <f t="shared" ref="E183:E187" si="56">F183</f>
        <v>0</v>
      </c>
      <c r="F183" s="93">
        <v>0</v>
      </c>
      <c r="G183" s="67">
        <f t="shared" si="40"/>
        <v>0</v>
      </c>
    </row>
    <row r="184" spans="1:7" ht="16.5" customHeight="1">
      <c r="A184" s="324"/>
      <c r="B184" s="324"/>
      <c r="C184" s="87" t="s">
        <v>49</v>
      </c>
      <c r="D184" s="93">
        <f>'Приложение 11 '!I194</f>
        <v>9642.3298200000008</v>
      </c>
      <c r="E184" s="93">
        <f t="shared" si="56"/>
        <v>9526.6711300000006</v>
      </c>
      <c r="F184" s="93">
        <f>'Приложение 11 '!M194</f>
        <v>9526.6711300000006</v>
      </c>
      <c r="G184" s="67">
        <f t="shared" si="40"/>
        <v>115.65869000000021</v>
      </c>
    </row>
    <row r="185" spans="1:7" ht="16.5" customHeight="1">
      <c r="A185" s="324"/>
      <c r="B185" s="324"/>
      <c r="C185" s="96" t="s">
        <v>56</v>
      </c>
      <c r="D185" s="93">
        <v>0</v>
      </c>
      <c r="E185" s="93">
        <f t="shared" si="56"/>
        <v>0</v>
      </c>
      <c r="F185" s="93">
        <v>0</v>
      </c>
      <c r="G185" s="67">
        <f t="shared" si="40"/>
        <v>0</v>
      </c>
    </row>
    <row r="186" spans="1:7" ht="16.5" customHeight="1">
      <c r="A186" s="324"/>
      <c r="B186" s="324"/>
      <c r="C186" s="87" t="s">
        <v>50</v>
      </c>
      <c r="D186" s="93">
        <v>0</v>
      </c>
      <c r="E186" s="93">
        <f t="shared" si="56"/>
        <v>0</v>
      </c>
      <c r="F186" s="93">
        <v>0</v>
      </c>
      <c r="G186" s="67">
        <f t="shared" si="40"/>
        <v>0</v>
      </c>
    </row>
    <row r="187" spans="1:7" ht="16.5" customHeight="1">
      <c r="A187" s="324"/>
      <c r="B187" s="324"/>
      <c r="C187" s="87" t="s">
        <v>51</v>
      </c>
      <c r="D187" s="93">
        <v>0</v>
      </c>
      <c r="E187" s="93">
        <f t="shared" si="56"/>
        <v>0</v>
      </c>
      <c r="F187" s="93">
        <v>0</v>
      </c>
      <c r="G187" s="67">
        <f t="shared" si="40"/>
        <v>0</v>
      </c>
    </row>
    <row r="188" spans="1:7" ht="16.5" customHeight="1">
      <c r="A188" s="324" t="s">
        <v>138</v>
      </c>
      <c r="B188" s="324" t="s">
        <v>679</v>
      </c>
      <c r="C188" s="87" t="s">
        <v>47</v>
      </c>
      <c r="D188" s="93">
        <f>SUM(D189:D194)</f>
        <v>520</v>
      </c>
      <c r="E188" s="93">
        <f>SUM(E189:E194)</f>
        <v>125.11194</v>
      </c>
      <c r="F188" s="93">
        <f>SUM(F189:F194)</f>
        <v>125.11194</v>
      </c>
      <c r="G188" s="67">
        <f t="shared" si="40"/>
        <v>394.88806</v>
      </c>
    </row>
    <row r="189" spans="1:7" ht="16.5" customHeight="1">
      <c r="A189" s="324"/>
      <c r="B189" s="324"/>
      <c r="C189" s="96" t="s">
        <v>48</v>
      </c>
      <c r="D189" s="93">
        <v>0</v>
      </c>
      <c r="E189" s="93">
        <f>F189</f>
        <v>0</v>
      </c>
      <c r="F189" s="93">
        <v>0</v>
      </c>
      <c r="G189" s="67">
        <f t="shared" si="40"/>
        <v>0</v>
      </c>
    </row>
    <row r="190" spans="1:7" ht="16.5" customHeight="1">
      <c r="A190" s="324"/>
      <c r="B190" s="324"/>
      <c r="C190" s="87" t="s">
        <v>12</v>
      </c>
      <c r="D190" s="93">
        <v>0</v>
      </c>
      <c r="E190" s="93">
        <f t="shared" ref="E190:E194" si="57">F190</f>
        <v>0</v>
      </c>
      <c r="F190" s="93">
        <v>0</v>
      </c>
      <c r="G190" s="67">
        <f t="shared" si="40"/>
        <v>0</v>
      </c>
    </row>
    <row r="191" spans="1:7" ht="16.5" customHeight="1">
      <c r="A191" s="324"/>
      <c r="B191" s="324"/>
      <c r="C191" s="87" t="s">
        <v>49</v>
      </c>
      <c r="D191" s="93">
        <f>'Приложение 11 '!I199</f>
        <v>520</v>
      </c>
      <c r="E191" s="93">
        <f t="shared" si="57"/>
        <v>125.11194</v>
      </c>
      <c r="F191" s="93">
        <f>'Приложение 11 '!M199</f>
        <v>125.11194</v>
      </c>
      <c r="G191" s="67">
        <f t="shared" si="40"/>
        <v>394.88806</v>
      </c>
    </row>
    <row r="192" spans="1:7" ht="16.5" customHeight="1">
      <c r="A192" s="324"/>
      <c r="B192" s="324"/>
      <c r="C192" s="96" t="s">
        <v>56</v>
      </c>
      <c r="D192" s="93">
        <v>0</v>
      </c>
      <c r="E192" s="93">
        <f t="shared" si="57"/>
        <v>0</v>
      </c>
      <c r="F192" s="93">
        <v>0</v>
      </c>
      <c r="G192" s="67">
        <f t="shared" si="40"/>
        <v>0</v>
      </c>
    </row>
    <row r="193" spans="1:7" ht="16.5" customHeight="1">
      <c r="A193" s="324"/>
      <c r="B193" s="324"/>
      <c r="C193" s="87" t="s">
        <v>50</v>
      </c>
      <c r="D193" s="93">
        <v>0</v>
      </c>
      <c r="E193" s="93">
        <f t="shared" si="57"/>
        <v>0</v>
      </c>
      <c r="F193" s="93">
        <v>0</v>
      </c>
      <c r="G193" s="67">
        <f t="shared" si="40"/>
        <v>0</v>
      </c>
    </row>
    <row r="194" spans="1:7" ht="16.5" customHeight="1">
      <c r="A194" s="324"/>
      <c r="B194" s="324"/>
      <c r="C194" s="87" t="s">
        <v>51</v>
      </c>
      <c r="D194" s="93">
        <v>0</v>
      </c>
      <c r="E194" s="93">
        <f t="shared" si="57"/>
        <v>0</v>
      </c>
      <c r="F194" s="93">
        <v>0</v>
      </c>
      <c r="G194" s="67">
        <f t="shared" si="40"/>
        <v>0</v>
      </c>
    </row>
    <row r="195" spans="1:7" ht="16.5" customHeight="1">
      <c r="A195" s="324" t="s">
        <v>141</v>
      </c>
      <c r="B195" s="324" t="s">
        <v>680</v>
      </c>
      <c r="C195" s="87" t="s">
        <v>47</v>
      </c>
      <c r="D195" s="93">
        <f>SUM(D196:D201)</f>
        <v>4022.8</v>
      </c>
      <c r="E195" s="93">
        <f>SUM(E196:E201)</f>
        <v>4022.2139999999999</v>
      </c>
      <c r="F195" s="93">
        <f>SUM(F196:F201)</f>
        <v>4022.2139999999999</v>
      </c>
      <c r="G195" s="67">
        <f t="shared" si="40"/>
        <v>0.58600000000024011</v>
      </c>
    </row>
    <row r="196" spans="1:7" ht="16.5" customHeight="1">
      <c r="A196" s="324"/>
      <c r="B196" s="324"/>
      <c r="C196" s="96" t="s">
        <v>48</v>
      </c>
      <c r="D196" s="93">
        <v>0</v>
      </c>
      <c r="E196" s="93">
        <f>F196</f>
        <v>0</v>
      </c>
      <c r="F196" s="93">
        <v>0</v>
      </c>
      <c r="G196" s="67">
        <f t="shared" si="40"/>
        <v>0</v>
      </c>
    </row>
    <row r="197" spans="1:7" ht="16.5" customHeight="1">
      <c r="A197" s="324"/>
      <c r="B197" s="324"/>
      <c r="C197" s="87" t="s">
        <v>12</v>
      </c>
      <c r="D197" s="93">
        <f>'Приложение 11 '!H202</f>
        <v>4022.8</v>
      </c>
      <c r="E197" s="93">
        <f t="shared" ref="E197:E201" si="58">F197</f>
        <v>4022.2139999999999</v>
      </c>
      <c r="F197" s="93">
        <f>'Приложение 11 '!L202</f>
        <v>4022.2139999999999</v>
      </c>
      <c r="G197" s="67">
        <f t="shared" si="40"/>
        <v>0.58600000000024011</v>
      </c>
    </row>
    <row r="198" spans="1:7" ht="16.5" customHeight="1">
      <c r="A198" s="324"/>
      <c r="B198" s="324"/>
      <c r="C198" s="87" t="s">
        <v>49</v>
      </c>
      <c r="D198" s="93">
        <v>0</v>
      </c>
      <c r="E198" s="93">
        <f t="shared" si="58"/>
        <v>0</v>
      </c>
      <c r="F198" s="93">
        <v>0</v>
      </c>
      <c r="G198" s="67">
        <f t="shared" ref="G198:G261" si="59">D198-E198</f>
        <v>0</v>
      </c>
    </row>
    <row r="199" spans="1:7" ht="16.5" customHeight="1">
      <c r="A199" s="324"/>
      <c r="B199" s="324"/>
      <c r="C199" s="96" t="s">
        <v>56</v>
      </c>
      <c r="D199" s="93">
        <v>0</v>
      </c>
      <c r="E199" s="93">
        <f t="shared" si="58"/>
        <v>0</v>
      </c>
      <c r="F199" s="93">
        <v>0</v>
      </c>
      <c r="G199" s="67">
        <f t="shared" si="59"/>
        <v>0</v>
      </c>
    </row>
    <row r="200" spans="1:7" ht="16.5" customHeight="1">
      <c r="A200" s="324"/>
      <c r="B200" s="324"/>
      <c r="C200" s="87" t="s">
        <v>50</v>
      </c>
      <c r="D200" s="93">
        <v>0</v>
      </c>
      <c r="E200" s="93">
        <f t="shared" si="58"/>
        <v>0</v>
      </c>
      <c r="F200" s="93">
        <v>0</v>
      </c>
      <c r="G200" s="67">
        <f t="shared" si="59"/>
        <v>0</v>
      </c>
    </row>
    <row r="201" spans="1:7" ht="16.5" customHeight="1">
      <c r="A201" s="324"/>
      <c r="B201" s="324"/>
      <c r="C201" s="87" t="s">
        <v>51</v>
      </c>
      <c r="D201" s="93">
        <v>0</v>
      </c>
      <c r="E201" s="93">
        <f t="shared" si="58"/>
        <v>0</v>
      </c>
      <c r="F201" s="93">
        <v>0</v>
      </c>
      <c r="G201" s="67">
        <f t="shared" si="59"/>
        <v>0</v>
      </c>
    </row>
    <row r="202" spans="1:7" ht="16.5" customHeight="1">
      <c r="A202" s="324" t="s">
        <v>144</v>
      </c>
      <c r="B202" s="324" t="s">
        <v>681</v>
      </c>
      <c r="C202" s="87" t="s">
        <v>47</v>
      </c>
      <c r="D202" s="93">
        <f>SUM(D203:D208)</f>
        <v>4769.1000000000004</v>
      </c>
      <c r="E202" s="93">
        <f>SUM(E203:E208)</f>
        <v>1561.74271</v>
      </c>
      <c r="F202" s="93">
        <f>SUM(F203:F208)</f>
        <v>1561.74271</v>
      </c>
      <c r="G202" s="67">
        <f t="shared" si="59"/>
        <v>3207.3572900000004</v>
      </c>
    </row>
    <row r="203" spans="1:7" ht="16.5" customHeight="1">
      <c r="A203" s="324"/>
      <c r="B203" s="324"/>
      <c r="C203" s="96" t="s">
        <v>48</v>
      </c>
      <c r="D203" s="93">
        <v>0</v>
      </c>
      <c r="E203" s="93">
        <f>F203</f>
        <v>0</v>
      </c>
      <c r="F203" s="93">
        <v>0</v>
      </c>
      <c r="G203" s="67">
        <f t="shared" si="59"/>
        <v>0</v>
      </c>
    </row>
    <row r="204" spans="1:7" ht="16.5" customHeight="1">
      <c r="A204" s="324"/>
      <c r="B204" s="324"/>
      <c r="C204" s="87" t="s">
        <v>12</v>
      </c>
      <c r="D204" s="93">
        <f>'Приложение 11 '!H206</f>
        <v>4156</v>
      </c>
      <c r="E204" s="93">
        <f t="shared" ref="E204:E208" si="60">F204</f>
        <v>961.53750000000002</v>
      </c>
      <c r="F204" s="93">
        <f>'Приложение 11 '!L206</f>
        <v>961.53750000000002</v>
      </c>
      <c r="G204" s="67">
        <f t="shared" si="59"/>
        <v>3194.4625000000001</v>
      </c>
    </row>
    <row r="205" spans="1:7" ht="16.5" customHeight="1">
      <c r="A205" s="324"/>
      <c r="B205" s="324"/>
      <c r="C205" s="87" t="s">
        <v>49</v>
      </c>
      <c r="D205" s="93">
        <f>'Приложение 11 '!I206</f>
        <v>613.1</v>
      </c>
      <c r="E205" s="93">
        <f t="shared" si="60"/>
        <v>600.20520999999997</v>
      </c>
      <c r="F205" s="93">
        <f>'Приложение 11 '!M206</f>
        <v>600.20520999999997</v>
      </c>
      <c r="G205" s="67">
        <f t="shared" si="59"/>
        <v>12.894790000000057</v>
      </c>
    </row>
    <row r="206" spans="1:7" ht="16.5" customHeight="1">
      <c r="A206" s="324"/>
      <c r="B206" s="324"/>
      <c r="C206" s="96" t="s">
        <v>56</v>
      </c>
      <c r="D206" s="93">
        <v>0</v>
      </c>
      <c r="E206" s="93">
        <f t="shared" si="60"/>
        <v>0</v>
      </c>
      <c r="F206" s="93">
        <v>0</v>
      </c>
      <c r="G206" s="67">
        <f t="shared" si="59"/>
        <v>0</v>
      </c>
    </row>
    <row r="207" spans="1:7" ht="16.5" customHeight="1">
      <c r="A207" s="324"/>
      <c r="B207" s="324"/>
      <c r="C207" s="87" t="s">
        <v>50</v>
      </c>
      <c r="D207" s="93">
        <v>0</v>
      </c>
      <c r="E207" s="93">
        <f t="shared" si="60"/>
        <v>0</v>
      </c>
      <c r="F207" s="93">
        <v>0</v>
      </c>
      <c r="G207" s="67">
        <f t="shared" si="59"/>
        <v>0</v>
      </c>
    </row>
    <row r="208" spans="1:7" ht="16.5" customHeight="1">
      <c r="A208" s="324"/>
      <c r="B208" s="324"/>
      <c r="C208" s="87" t="s">
        <v>51</v>
      </c>
      <c r="D208" s="93">
        <v>0</v>
      </c>
      <c r="E208" s="93">
        <f t="shared" si="60"/>
        <v>0</v>
      </c>
      <c r="F208" s="93">
        <v>0</v>
      </c>
      <c r="G208" s="67">
        <f t="shared" si="59"/>
        <v>0</v>
      </c>
    </row>
    <row r="209" spans="1:7" ht="16.5" customHeight="1">
      <c r="A209" s="324" t="s">
        <v>682</v>
      </c>
      <c r="B209" s="324" t="s">
        <v>285</v>
      </c>
      <c r="C209" s="87" t="s">
        <v>47</v>
      </c>
      <c r="D209" s="93">
        <f>SUM(D210:D215)</f>
        <v>109.06847999999999</v>
      </c>
      <c r="E209" s="93">
        <f>SUM(E210:E215)</f>
        <v>108.70386000000001</v>
      </c>
      <c r="F209" s="93">
        <f>SUM(F210:F215)</f>
        <v>108.70386000000001</v>
      </c>
      <c r="G209" s="67">
        <f t="shared" si="59"/>
        <v>0.36461999999998795</v>
      </c>
    </row>
    <row r="210" spans="1:7" ht="16.5" customHeight="1">
      <c r="A210" s="324"/>
      <c r="B210" s="324"/>
      <c r="C210" s="96" t="s">
        <v>48</v>
      </c>
      <c r="D210" s="93">
        <v>0</v>
      </c>
      <c r="E210" s="93">
        <f>F210</f>
        <v>0</v>
      </c>
      <c r="F210" s="93">
        <v>0</v>
      </c>
      <c r="G210" s="67">
        <f t="shared" si="59"/>
        <v>0</v>
      </c>
    </row>
    <row r="211" spans="1:7" ht="16.5" customHeight="1">
      <c r="A211" s="324"/>
      <c r="B211" s="324"/>
      <c r="C211" s="87" t="s">
        <v>12</v>
      </c>
      <c r="D211" s="93">
        <f>'Приложение 11 '!H209</f>
        <v>109.06847999999999</v>
      </c>
      <c r="E211" s="93">
        <f t="shared" ref="E211:E215" si="61">F211</f>
        <v>108.70386000000001</v>
      </c>
      <c r="F211" s="93">
        <f>'Приложение 11 '!L209</f>
        <v>108.70386000000001</v>
      </c>
      <c r="G211" s="67">
        <f t="shared" si="59"/>
        <v>0.36461999999998795</v>
      </c>
    </row>
    <row r="212" spans="1:7" ht="16.5" customHeight="1">
      <c r="A212" s="324"/>
      <c r="B212" s="324"/>
      <c r="C212" s="87" t="s">
        <v>49</v>
      </c>
      <c r="D212" s="93">
        <v>0</v>
      </c>
      <c r="E212" s="93">
        <f t="shared" si="61"/>
        <v>0</v>
      </c>
      <c r="F212" s="93">
        <v>0</v>
      </c>
      <c r="G212" s="67">
        <f t="shared" si="59"/>
        <v>0</v>
      </c>
    </row>
    <row r="213" spans="1:7" ht="16.5" customHeight="1">
      <c r="A213" s="324"/>
      <c r="B213" s="324"/>
      <c r="C213" s="96" t="s">
        <v>56</v>
      </c>
      <c r="D213" s="93">
        <v>0</v>
      </c>
      <c r="E213" s="93">
        <f t="shared" si="61"/>
        <v>0</v>
      </c>
      <c r="F213" s="93">
        <v>0</v>
      </c>
      <c r="G213" s="67">
        <f t="shared" si="59"/>
        <v>0</v>
      </c>
    </row>
    <row r="214" spans="1:7" ht="16.5" customHeight="1">
      <c r="A214" s="324"/>
      <c r="B214" s="324"/>
      <c r="C214" s="87" t="s">
        <v>50</v>
      </c>
      <c r="D214" s="93">
        <v>0</v>
      </c>
      <c r="E214" s="93">
        <f t="shared" si="61"/>
        <v>0</v>
      </c>
      <c r="F214" s="93">
        <v>0</v>
      </c>
      <c r="G214" s="67">
        <f t="shared" si="59"/>
        <v>0</v>
      </c>
    </row>
    <row r="215" spans="1:7" ht="16.5" customHeight="1">
      <c r="A215" s="324"/>
      <c r="B215" s="324"/>
      <c r="C215" s="87" t="s">
        <v>51</v>
      </c>
      <c r="D215" s="93">
        <v>0</v>
      </c>
      <c r="E215" s="93">
        <f t="shared" si="61"/>
        <v>0</v>
      </c>
      <c r="F215" s="93">
        <v>0</v>
      </c>
      <c r="G215" s="67">
        <f t="shared" si="59"/>
        <v>0</v>
      </c>
    </row>
    <row r="216" spans="1:7" ht="16.5" customHeight="1">
      <c r="A216" s="325" t="s">
        <v>149</v>
      </c>
      <c r="B216" s="325" t="s">
        <v>287</v>
      </c>
      <c r="C216" s="66" t="s">
        <v>47</v>
      </c>
      <c r="D216" s="94">
        <f>SUM(D217:D222)</f>
        <v>0</v>
      </c>
      <c r="E216" s="94">
        <f>SUM(E217:E222)</f>
        <v>0</v>
      </c>
      <c r="F216" s="94">
        <f>SUM(F217:F222)</f>
        <v>0</v>
      </c>
      <c r="G216" s="67">
        <f t="shared" si="59"/>
        <v>0</v>
      </c>
    </row>
    <row r="217" spans="1:7" ht="16.5" customHeight="1">
      <c r="A217" s="325"/>
      <c r="B217" s="325"/>
      <c r="C217" s="65" t="s">
        <v>48</v>
      </c>
      <c r="D217" s="94">
        <v>0</v>
      </c>
      <c r="E217" s="94">
        <v>0</v>
      </c>
      <c r="F217" s="94">
        <v>0</v>
      </c>
      <c r="G217" s="67">
        <f t="shared" si="59"/>
        <v>0</v>
      </c>
    </row>
    <row r="218" spans="1:7" ht="16.5" customHeight="1">
      <c r="A218" s="325"/>
      <c r="B218" s="325"/>
      <c r="C218" s="66" t="s">
        <v>12</v>
      </c>
      <c r="D218" s="94">
        <v>0</v>
      </c>
      <c r="E218" s="94">
        <v>0</v>
      </c>
      <c r="F218" s="94">
        <v>0</v>
      </c>
      <c r="G218" s="67">
        <f t="shared" si="59"/>
        <v>0</v>
      </c>
    </row>
    <row r="219" spans="1:7" ht="16.5" customHeight="1">
      <c r="A219" s="325"/>
      <c r="B219" s="325"/>
      <c r="C219" s="66" t="s">
        <v>49</v>
      </c>
      <c r="D219" s="94">
        <v>0</v>
      </c>
      <c r="E219" s="94">
        <v>0</v>
      </c>
      <c r="F219" s="94">
        <v>0</v>
      </c>
      <c r="G219" s="67">
        <f t="shared" si="59"/>
        <v>0</v>
      </c>
    </row>
    <row r="220" spans="1:7" ht="16.5" customHeight="1">
      <c r="A220" s="325"/>
      <c r="B220" s="325"/>
      <c r="C220" s="65" t="s">
        <v>56</v>
      </c>
      <c r="D220" s="94">
        <v>0</v>
      </c>
      <c r="E220" s="94">
        <v>0</v>
      </c>
      <c r="F220" s="94">
        <v>0</v>
      </c>
      <c r="G220" s="67">
        <f t="shared" si="59"/>
        <v>0</v>
      </c>
    </row>
    <row r="221" spans="1:7" ht="16.5" customHeight="1">
      <c r="A221" s="325"/>
      <c r="B221" s="325"/>
      <c r="C221" s="66" t="s">
        <v>50</v>
      </c>
      <c r="D221" s="94">
        <v>0</v>
      </c>
      <c r="E221" s="94">
        <v>0</v>
      </c>
      <c r="F221" s="94">
        <v>0</v>
      </c>
      <c r="G221" s="67">
        <f t="shared" si="59"/>
        <v>0</v>
      </c>
    </row>
    <row r="222" spans="1:7" ht="16.5" customHeight="1">
      <c r="A222" s="325"/>
      <c r="B222" s="325"/>
      <c r="C222" s="66" t="s">
        <v>51</v>
      </c>
      <c r="D222" s="94">
        <v>0</v>
      </c>
      <c r="E222" s="94">
        <v>0</v>
      </c>
      <c r="F222" s="94">
        <v>0</v>
      </c>
      <c r="G222" s="67">
        <f t="shared" si="59"/>
        <v>0</v>
      </c>
    </row>
    <row r="223" spans="1:7" ht="16.5" customHeight="1">
      <c r="A223" s="329" t="s">
        <v>1465</v>
      </c>
      <c r="B223" s="329" t="s">
        <v>1487</v>
      </c>
      <c r="C223" s="88" t="s">
        <v>47</v>
      </c>
      <c r="D223" s="90">
        <f>SUM(D224:D229)</f>
        <v>2781.645</v>
      </c>
      <c r="E223" s="90">
        <f>SUM(E224:E229)</f>
        <v>2781.645</v>
      </c>
      <c r="F223" s="90">
        <f>SUM(F224:F229)</f>
        <v>2781.6441399999999</v>
      </c>
      <c r="G223" s="67">
        <f t="shared" si="59"/>
        <v>0</v>
      </c>
    </row>
    <row r="224" spans="1:7" ht="16.5" customHeight="1">
      <c r="A224" s="329"/>
      <c r="B224" s="329"/>
      <c r="C224" s="97" t="s">
        <v>48</v>
      </c>
      <c r="D224" s="90">
        <v>0</v>
      </c>
      <c r="E224" s="90">
        <v>0</v>
      </c>
      <c r="F224" s="90">
        <v>0</v>
      </c>
      <c r="G224" s="67">
        <f t="shared" si="59"/>
        <v>0</v>
      </c>
    </row>
    <row r="225" spans="1:7" ht="16.5" customHeight="1">
      <c r="A225" s="329"/>
      <c r="B225" s="329"/>
      <c r="C225" s="88" t="s">
        <v>12</v>
      </c>
      <c r="D225" s="90">
        <f>'Приложение 11 '!H212</f>
        <v>2470.1</v>
      </c>
      <c r="E225" s="90">
        <f>'Приложение 11 '!H212</f>
        <v>2470.1</v>
      </c>
      <c r="F225" s="90">
        <f>'Приложение 11 '!L212</f>
        <v>2470.1</v>
      </c>
      <c r="G225" s="67">
        <f t="shared" si="59"/>
        <v>0</v>
      </c>
    </row>
    <row r="226" spans="1:7" ht="16.5" customHeight="1">
      <c r="A226" s="329"/>
      <c r="B226" s="329"/>
      <c r="C226" s="88" t="s">
        <v>49</v>
      </c>
      <c r="D226" s="90">
        <f>'Приложение 11 '!I212</f>
        <v>311.54500000000002</v>
      </c>
      <c r="E226" s="90">
        <f>'Приложение 11 '!I212</f>
        <v>311.54500000000002</v>
      </c>
      <c r="F226" s="90">
        <f>'Приложение 11 '!M212</f>
        <v>311.54414000000003</v>
      </c>
      <c r="G226" s="67">
        <f t="shared" si="59"/>
        <v>0</v>
      </c>
    </row>
    <row r="227" spans="1:7" ht="16.5" customHeight="1">
      <c r="A227" s="329"/>
      <c r="B227" s="329"/>
      <c r="C227" s="97" t="s">
        <v>56</v>
      </c>
      <c r="D227" s="90">
        <v>0</v>
      </c>
      <c r="E227" s="90">
        <v>0</v>
      </c>
      <c r="F227" s="90">
        <v>0</v>
      </c>
      <c r="G227" s="67">
        <f t="shared" si="59"/>
        <v>0</v>
      </c>
    </row>
    <row r="228" spans="1:7" ht="16.5" customHeight="1">
      <c r="A228" s="329"/>
      <c r="B228" s="329"/>
      <c r="C228" s="88" t="s">
        <v>50</v>
      </c>
      <c r="D228" s="90">
        <v>0</v>
      </c>
      <c r="E228" s="90">
        <v>0</v>
      </c>
      <c r="F228" s="90">
        <v>0</v>
      </c>
      <c r="G228" s="67">
        <f t="shared" si="59"/>
        <v>0</v>
      </c>
    </row>
    <row r="229" spans="1:7" ht="16.5" customHeight="1">
      <c r="A229" s="329"/>
      <c r="B229" s="329"/>
      <c r="C229" s="88" t="s">
        <v>51</v>
      </c>
      <c r="D229" s="90">
        <v>0</v>
      </c>
      <c r="E229" s="90">
        <v>0</v>
      </c>
      <c r="F229" s="90">
        <v>0</v>
      </c>
      <c r="G229" s="67">
        <f t="shared" si="59"/>
        <v>0</v>
      </c>
    </row>
    <row r="230" spans="1:7" ht="16.5" customHeight="1">
      <c r="A230" s="324" t="s">
        <v>683</v>
      </c>
      <c r="B230" s="324" t="s">
        <v>578</v>
      </c>
      <c r="C230" s="87" t="s">
        <v>47</v>
      </c>
      <c r="D230" s="90">
        <f>SUM(D231:D236)</f>
        <v>41358.551510000005</v>
      </c>
      <c r="E230" s="90">
        <f>SUM(E231:E236)</f>
        <v>39830.571340000002</v>
      </c>
      <c r="F230" s="90">
        <f>SUM(F231:F236)</f>
        <v>39830.571340000002</v>
      </c>
      <c r="G230" s="67">
        <f t="shared" si="59"/>
        <v>1527.9801700000025</v>
      </c>
    </row>
    <row r="231" spans="1:7" ht="16.5" customHeight="1">
      <c r="A231" s="324"/>
      <c r="B231" s="324"/>
      <c r="C231" s="96" t="s">
        <v>48</v>
      </c>
      <c r="D231" s="93">
        <f>D238+D245</f>
        <v>0</v>
      </c>
      <c r="E231" s="93">
        <f t="shared" ref="E231:F231" si="62">E238+E245</f>
        <v>0</v>
      </c>
      <c r="F231" s="93">
        <f t="shared" si="62"/>
        <v>0</v>
      </c>
      <c r="G231" s="67">
        <f t="shared" si="59"/>
        <v>0</v>
      </c>
    </row>
    <row r="232" spans="1:7" ht="16.5" customHeight="1">
      <c r="A232" s="324"/>
      <c r="B232" s="324"/>
      <c r="C232" s="87" t="s">
        <v>12</v>
      </c>
      <c r="D232" s="93">
        <f t="shared" ref="D232:F232" si="63">D239+D246</f>
        <v>0</v>
      </c>
      <c r="E232" s="93">
        <f t="shared" si="63"/>
        <v>0</v>
      </c>
      <c r="F232" s="93">
        <f t="shared" si="63"/>
        <v>0</v>
      </c>
      <c r="G232" s="67">
        <f t="shared" si="59"/>
        <v>0</v>
      </c>
    </row>
    <row r="233" spans="1:7" ht="16.5" customHeight="1">
      <c r="A233" s="324"/>
      <c r="B233" s="324"/>
      <c r="C233" s="87" t="s">
        <v>49</v>
      </c>
      <c r="D233" s="93">
        <f t="shared" ref="D233:F233" si="64">D240+D247</f>
        <v>41358.551510000005</v>
      </c>
      <c r="E233" s="93">
        <f t="shared" si="64"/>
        <v>39830.571340000002</v>
      </c>
      <c r="F233" s="93">
        <f t="shared" si="64"/>
        <v>39830.571340000002</v>
      </c>
      <c r="G233" s="67">
        <f t="shared" si="59"/>
        <v>1527.9801700000025</v>
      </c>
    </row>
    <row r="234" spans="1:7" ht="16.5" customHeight="1">
      <c r="A234" s="324"/>
      <c r="B234" s="324"/>
      <c r="C234" s="96" t="s">
        <v>56</v>
      </c>
      <c r="D234" s="93">
        <f t="shared" ref="D234:F234" si="65">D241+D248</f>
        <v>0</v>
      </c>
      <c r="E234" s="93">
        <f t="shared" si="65"/>
        <v>0</v>
      </c>
      <c r="F234" s="93">
        <f t="shared" si="65"/>
        <v>0</v>
      </c>
      <c r="G234" s="67">
        <f t="shared" si="59"/>
        <v>0</v>
      </c>
    </row>
    <row r="235" spans="1:7" ht="16.5" customHeight="1">
      <c r="A235" s="324"/>
      <c r="B235" s="324"/>
      <c r="C235" s="87" t="s">
        <v>50</v>
      </c>
      <c r="D235" s="93">
        <f t="shared" ref="D235:F235" si="66">D242+D249</f>
        <v>0</v>
      </c>
      <c r="E235" s="93">
        <f t="shared" si="66"/>
        <v>0</v>
      </c>
      <c r="F235" s="93">
        <f t="shared" si="66"/>
        <v>0</v>
      </c>
      <c r="G235" s="67">
        <f t="shared" si="59"/>
        <v>0</v>
      </c>
    </row>
    <row r="236" spans="1:7" ht="16.5" customHeight="1">
      <c r="A236" s="324"/>
      <c r="B236" s="324"/>
      <c r="C236" s="87" t="s">
        <v>51</v>
      </c>
      <c r="D236" s="93">
        <f t="shared" ref="D236:F236" si="67">D243+D250</f>
        <v>0</v>
      </c>
      <c r="E236" s="93">
        <f t="shared" si="67"/>
        <v>0</v>
      </c>
      <c r="F236" s="93">
        <f t="shared" si="67"/>
        <v>0</v>
      </c>
      <c r="G236" s="67">
        <f t="shared" si="59"/>
        <v>0</v>
      </c>
    </row>
    <row r="237" spans="1:7" ht="16.5" customHeight="1">
      <c r="A237" s="324" t="s">
        <v>153</v>
      </c>
      <c r="B237" s="324" t="s">
        <v>684</v>
      </c>
      <c r="C237" s="87" t="s">
        <v>47</v>
      </c>
      <c r="D237" s="90">
        <f>SUM(D238:D243)</f>
        <v>3600.5666900000001</v>
      </c>
      <c r="E237" s="90">
        <f>SUM(E238:E243)</f>
        <v>3421.8550100000002</v>
      </c>
      <c r="F237" s="90">
        <f>SUM(F238:F243)</f>
        <v>3421.8550100000002</v>
      </c>
      <c r="G237" s="67">
        <f t="shared" si="59"/>
        <v>178.71167999999989</v>
      </c>
    </row>
    <row r="238" spans="1:7" ht="16.5" customHeight="1">
      <c r="A238" s="324"/>
      <c r="B238" s="324"/>
      <c r="C238" s="96" t="s">
        <v>48</v>
      </c>
      <c r="D238" s="93">
        <v>0</v>
      </c>
      <c r="E238" s="93">
        <f>F238</f>
        <v>0</v>
      </c>
      <c r="F238" s="93">
        <v>0</v>
      </c>
      <c r="G238" s="67">
        <f t="shared" si="59"/>
        <v>0</v>
      </c>
    </row>
    <row r="239" spans="1:7" ht="16.5" customHeight="1">
      <c r="A239" s="324"/>
      <c r="B239" s="324"/>
      <c r="C239" s="87" t="s">
        <v>12</v>
      </c>
      <c r="D239" s="93">
        <v>0</v>
      </c>
      <c r="E239" s="93">
        <f t="shared" ref="E239:E243" si="68">F239</f>
        <v>0</v>
      </c>
      <c r="F239" s="93">
        <v>0</v>
      </c>
      <c r="G239" s="67">
        <f t="shared" si="59"/>
        <v>0</v>
      </c>
    </row>
    <row r="240" spans="1:7" ht="16.5" customHeight="1">
      <c r="A240" s="324"/>
      <c r="B240" s="324"/>
      <c r="C240" s="87" t="s">
        <v>49</v>
      </c>
      <c r="D240" s="93">
        <f>'Приложение 11 '!I221</f>
        <v>3600.5666900000001</v>
      </c>
      <c r="E240" s="93">
        <f t="shared" si="68"/>
        <v>3421.8550100000002</v>
      </c>
      <c r="F240" s="93">
        <f>'Приложение 11 '!M221</f>
        <v>3421.8550100000002</v>
      </c>
      <c r="G240" s="67">
        <f t="shared" si="59"/>
        <v>178.71167999999989</v>
      </c>
    </row>
    <row r="241" spans="1:7" ht="16.5" customHeight="1">
      <c r="A241" s="324"/>
      <c r="B241" s="324"/>
      <c r="C241" s="96" t="s">
        <v>56</v>
      </c>
      <c r="D241" s="93">
        <v>0</v>
      </c>
      <c r="E241" s="93">
        <f t="shared" si="68"/>
        <v>0</v>
      </c>
      <c r="F241" s="93">
        <v>0</v>
      </c>
      <c r="G241" s="67">
        <f t="shared" si="59"/>
        <v>0</v>
      </c>
    </row>
    <row r="242" spans="1:7" ht="16.5" customHeight="1">
      <c r="A242" s="324"/>
      <c r="B242" s="324"/>
      <c r="C242" s="87" t="s">
        <v>50</v>
      </c>
      <c r="D242" s="93">
        <v>0</v>
      </c>
      <c r="E242" s="93">
        <f t="shared" si="68"/>
        <v>0</v>
      </c>
      <c r="F242" s="93">
        <v>0</v>
      </c>
      <c r="G242" s="67">
        <f t="shared" si="59"/>
        <v>0</v>
      </c>
    </row>
    <row r="243" spans="1:7" ht="16.5" customHeight="1">
      <c r="A243" s="324"/>
      <c r="B243" s="324"/>
      <c r="C243" s="87" t="s">
        <v>51</v>
      </c>
      <c r="D243" s="93">
        <v>0</v>
      </c>
      <c r="E243" s="93">
        <f t="shared" si="68"/>
        <v>0</v>
      </c>
      <c r="F243" s="93">
        <v>0</v>
      </c>
      <c r="G243" s="67">
        <f t="shared" si="59"/>
        <v>0</v>
      </c>
    </row>
    <row r="244" spans="1:7" ht="16.5" customHeight="1">
      <c r="A244" s="324" t="s">
        <v>156</v>
      </c>
      <c r="B244" s="324" t="s">
        <v>1488</v>
      </c>
      <c r="C244" s="87" t="s">
        <v>47</v>
      </c>
      <c r="D244" s="90">
        <f>SUM(D245:D250)</f>
        <v>37757.984820000005</v>
      </c>
      <c r="E244" s="90">
        <f>SUM(E245:E250)</f>
        <v>36408.716330000003</v>
      </c>
      <c r="F244" s="90">
        <f>SUM(F245:F250)</f>
        <v>36408.716330000003</v>
      </c>
      <c r="G244" s="67">
        <f t="shared" si="59"/>
        <v>1349.2684900000022</v>
      </c>
    </row>
    <row r="245" spans="1:7" ht="16.5" customHeight="1">
      <c r="A245" s="324"/>
      <c r="B245" s="324"/>
      <c r="C245" s="96" t="s">
        <v>48</v>
      </c>
      <c r="D245" s="93">
        <v>0</v>
      </c>
      <c r="E245" s="93">
        <f>F245</f>
        <v>0</v>
      </c>
      <c r="F245" s="93">
        <v>0</v>
      </c>
      <c r="G245" s="67">
        <f t="shared" si="59"/>
        <v>0</v>
      </c>
    </row>
    <row r="246" spans="1:7" ht="16.5" customHeight="1">
      <c r="A246" s="324"/>
      <c r="B246" s="324"/>
      <c r="C246" s="87" t="s">
        <v>12</v>
      </c>
      <c r="D246" s="93">
        <v>0</v>
      </c>
      <c r="E246" s="93">
        <f t="shared" ref="E246:E250" si="69">F246</f>
        <v>0</v>
      </c>
      <c r="F246" s="93">
        <v>0</v>
      </c>
      <c r="G246" s="67">
        <f t="shared" si="59"/>
        <v>0</v>
      </c>
    </row>
    <row r="247" spans="1:7" ht="16.5" customHeight="1">
      <c r="A247" s="324"/>
      <c r="B247" s="324"/>
      <c r="C247" s="87" t="s">
        <v>49</v>
      </c>
      <c r="D247" s="93">
        <f>'Приложение 11 '!I224</f>
        <v>37757.984820000005</v>
      </c>
      <c r="E247" s="93">
        <f t="shared" si="69"/>
        <v>36408.716330000003</v>
      </c>
      <c r="F247" s="93">
        <f>'Приложение 11 '!M224</f>
        <v>36408.716330000003</v>
      </c>
      <c r="G247" s="67">
        <f t="shared" si="59"/>
        <v>1349.2684900000022</v>
      </c>
    </row>
    <row r="248" spans="1:7" ht="16.5" customHeight="1">
      <c r="A248" s="324"/>
      <c r="B248" s="324"/>
      <c r="C248" s="96" t="s">
        <v>56</v>
      </c>
      <c r="D248" s="93">
        <v>0</v>
      </c>
      <c r="E248" s="93">
        <f t="shared" si="69"/>
        <v>0</v>
      </c>
      <c r="F248" s="93">
        <v>0</v>
      </c>
      <c r="G248" s="67">
        <f t="shared" si="59"/>
        <v>0</v>
      </c>
    </row>
    <row r="249" spans="1:7" ht="16.5" customHeight="1">
      <c r="A249" s="324"/>
      <c r="B249" s="324"/>
      <c r="C249" s="87" t="s">
        <v>50</v>
      </c>
      <c r="D249" s="93">
        <v>0</v>
      </c>
      <c r="E249" s="93">
        <f t="shared" si="69"/>
        <v>0</v>
      </c>
      <c r="F249" s="93">
        <v>0</v>
      </c>
      <c r="G249" s="67">
        <f t="shared" si="59"/>
        <v>0</v>
      </c>
    </row>
    <row r="250" spans="1:7" ht="16.5" customHeight="1">
      <c r="A250" s="324"/>
      <c r="B250" s="324"/>
      <c r="C250" s="87" t="s">
        <v>51</v>
      </c>
      <c r="D250" s="93">
        <v>0</v>
      </c>
      <c r="E250" s="93">
        <f t="shared" si="69"/>
        <v>0</v>
      </c>
      <c r="F250" s="93">
        <v>0</v>
      </c>
      <c r="G250" s="67">
        <f t="shared" si="59"/>
        <v>0</v>
      </c>
    </row>
    <row r="251" spans="1:7" ht="16.5" customHeight="1">
      <c r="A251" s="324" t="s">
        <v>685</v>
      </c>
      <c r="B251" s="324" t="s">
        <v>686</v>
      </c>
      <c r="C251" s="87" t="s">
        <v>47</v>
      </c>
      <c r="D251" s="90">
        <f>SUM(D252:D257)</f>
        <v>24922.9</v>
      </c>
      <c r="E251" s="90">
        <f>SUM(E252:E257)</f>
        <v>24828.917600000001</v>
      </c>
      <c r="F251" s="90">
        <f>SUM(F252:F257)</f>
        <v>24828.917600000001</v>
      </c>
      <c r="G251" s="67">
        <f t="shared" si="59"/>
        <v>93.98240000000078</v>
      </c>
    </row>
    <row r="252" spans="1:7" ht="16.5" customHeight="1">
      <c r="A252" s="324"/>
      <c r="B252" s="324"/>
      <c r="C252" s="96" t="s">
        <v>48</v>
      </c>
      <c r="D252" s="93">
        <f>D259+D273+D280+D287</f>
        <v>0</v>
      </c>
      <c r="E252" s="93">
        <f t="shared" ref="E252:F252" si="70">E259+E273+E280+E287</f>
        <v>0</v>
      </c>
      <c r="F252" s="93">
        <f t="shared" si="70"/>
        <v>0</v>
      </c>
      <c r="G252" s="67">
        <f t="shared" si="59"/>
        <v>0</v>
      </c>
    </row>
    <row r="253" spans="1:7" ht="16.5" customHeight="1">
      <c r="A253" s="324"/>
      <c r="B253" s="324"/>
      <c r="C253" s="87" t="s">
        <v>12</v>
      </c>
      <c r="D253" s="93">
        <f t="shared" ref="D253:F253" si="71">D260+D274+D281+D288</f>
        <v>24922.9</v>
      </c>
      <c r="E253" s="93">
        <f t="shared" si="71"/>
        <v>24828.917600000001</v>
      </c>
      <c r="F253" s="93">
        <f t="shared" si="71"/>
        <v>24828.917600000001</v>
      </c>
      <c r="G253" s="67">
        <f t="shared" si="59"/>
        <v>93.98240000000078</v>
      </c>
    </row>
    <row r="254" spans="1:7" ht="16.5" customHeight="1">
      <c r="A254" s="324"/>
      <c r="B254" s="324"/>
      <c r="C254" s="87" t="s">
        <v>49</v>
      </c>
      <c r="D254" s="93">
        <f t="shared" ref="D254:F254" si="72">D261+D275+D282+D289</f>
        <v>0</v>
      </c>
      <c r="E254" s="93">
        <f t="shared" si="72"/>
        <v>0</v>
      </c>
      <c r="F254" s="93">
        <f t="shared" si="72"/>
        <v>0</v>
      </c>
      <c r="G254" s="67">
        <f t="shared" si="59"/>
        <v>0</v>
      </c>
    </row>
    <row r="255" spans="1:7" ht="16.5" customHeight="1">
      <c r="A255" s="324"/>
      <c r="B255" s="324"/>
      <c r="C255" s="96" t="s">
        <v>56</v>
      </c>
      <c r="D255" s="93">
        <f t="shared" ref="D255:F255" si="73">D262+D276+D283+D290</f>
        <v>0</v>
      </c>
      <c r="E255" s="93">
        <f t="shared" si="73"/>
        <v>0</v>
      </c>
      <c r="F255" s="93">
        <f t="shared" si="73"/>
        <v>0</v>
      </c>
      <c r="G255" s="67">
        <f t="shared" si="59"/>
        <v>0</v>
      </c>
    </row>
    <row r="256" spans="1:7" ht="16.5" customHeight="1">
      <c r="A256" s="324"/>
      <c r="B256" s="324"/>
      <c r="C256" s="87" t="s">
        <v>50</v>
      </c>
      <c r="D256" s="93">
        <f t="shared" ref="D256:F256" si="74">D263+D277+D284+D291</f>
        <v>0</v>
      </c>
      <c r="E256" s="93">
        <f t="shared" si="74"/>
        <v>0</v>
      </c>
      <c r="F256" s="93">
        <f t="shared" si="74"/>
        <v>0</v>
      </c>
      <c r="G256" s="67">
        <f t="shared" si="59"/>
        <v>0</v>
      </c>
    </row>
    <row r="257" spans="1:7" ht="16.5" customHeight="1">
      <c r="A257" s="324"/>
      <c r="B257" s="324"/>
      <c r="C257" s="87" t="s">
        <v>51</v>
      </c>
      <c r="D257" s="93">
        <f t="shared" ref="D257:F257" si="75">D264+D278+D285+D292</f>
        <v>0</v>
      </c>
      <c r="E257" s="93">
        <f t="shared" si="75"/>
        <v>0</v>
      </c>
      <c r="F257" s="93">
        <f t="shared" si="75"/>
        <v>0</v>
      </c>
      <c r="G257" s="67">
        <f t="shared" si="59"/>
        <v>0</v>
      </c>
    </row>
    <row r="258" spans="1:7" ht="16.5" customHeight="1">
      <c r="A258" s="324" t="s">
        <v>626</v>
      </c>
      <c r="B258" s="324" t="s">
        <v>687</v>
      </c>
      <c r="C258" s="87" t="s">
        <v>47</v>
      </c>
      <c r="D258" s="90">
        <f>SUM(D259:D264)</f>
        <v>3186</v>
      </c>
      <c r="E258" s="90">
        <f>SUM(E259:E264)</f>
        <v>3186</v>
      </c>
      <c r="F258" s="90">
        <f>SUM(F259:F264)</f>
        <v>3186</v>
      </c>
      <c r="G258" s="67">
        <f t="shared" si="59"/>
        <v>0</v>
      </c>
    </row>
    <row r="259" spans="1:7" ht="16.5" customHeight="1">
      <c r="A259" s="324"/>
      <c r="B259" s="324"/>
      <c r="C259" s="96" t="s">
        <v>48</v>
      </c>
      <c r="D259" s="93">
        <v>0</v>
      </c>
      <c r="E259" s="93">
        <f>F259</f>
        <v>0</v>
      </c>
      <c r="F259" s="93">
        <v>0</v>
      </c>
      <c r="G259" s="67">
        <f t="shared" si="59"/>
        <v>0</v>
      </c>
    </row>
    <row r="260" spans="1:7" ht="16.5" customHeight="1">
      <c r="A260" s="324"/>
      <c r="B260" s="324"/>
      <c r="C260" s="87" t="s">
        <v>12</v>
      </c>
      <c r="D260" s="93">
        <f>'Приложение 11 '!H236</f>
        <v>3186</v>
      </c>
      <c r="E260" s="93">
        <f t="shared" ref="E260:E264" si="76">F260</f>
        <v>3186</v>
      </c>
      <c r="F260" s="93">
        <f>'Приложение 11 '!L236</f>
        <v>3186</v>
      </c>
      <c r="G260" s="67">
        <f t="shared" si="59"/>
        <v>0</v>
      </c>
    </row>
    <row r="261" spans="1:7" ht="16.5" customHeight="1">
      <c r="A261" s="324"/>
      <c r="B261" s="324"/>
      <c r="C261" s="87" t="s">
        <v>49</v>
      </c>
      <c r="D261" s="93">
        <v>0</v>
      </c>
      <c r="E261" s="93">
        <f t="shared" si="76"/>
        <v>0</v>
      </c>
      <c r="F261" s="93">
        <v>0</v>
      </c>
      <c r="G261" s="67">
        <f t="shared" si="59"/>
        <v>0</v>
      </c>
    </row>
    <row r="262" spans="1:7" ht="16.5" customHeight="1">
      <c r="A262" s="324"/>
      <c r="B262" s="324"/>
      <c r="C262" s="96" t="s">
        <v>56</v>
      </c>
      <c r="D262" s="93">
        <v>0</v>
      </c>
      <c r="E262" s="93">
        <f t="shared" si="76"/>
        <v>0</v>
      </c>
      <c r="F262" s="93">
        <v>0</v>
      </c>
      <c r="G262" s="67">
        <f t="shared" ref="G262:G325" si="77">D262-E262</f>
        <v>0</v>
      </c>
    </row>
    <row r="263" spans="1:7" ht="16.5" customHeight="1">
      <c r="A263" s="324"/>
      <c r="B263" s="324"/>
      <c r="C263" s="87" t="s">
        <v>50</v>
      </c>
      <c r="D263" s="93">
        <v>0</v>
      </c>
      <c r="E263" s="93">
        <f t="shared" si="76"/>
        <v>0</v>
      </c>
      <c r="F263" s="93">
        <v>0</v>
      </c>
      <c r="G263" s="67">
        <f t="shared" si="77"/>
        <v>0</v>
      </c>
    </row>
    <row r="264" spans="1:7" ht="16.5" customHeight="1">
      <c r="A264" s="324"/>
      <c r="B264" s="324"/>
      <c r="C264" s="87" t="s">
        <v>51</v>
      </c>
      <c r="D264" s="93">
        <v>0</v>
      </c>
      <c r="E264" s="93">
        <f t="shared" si="76"/>
        <v>0</v>
      </c>
      <c r="F264" s="93">
        <v>0</v>
      </c>
      <c r="G264" s="67">
        <f t="shared" si="77"/>
        <v>0</v>
      </c>
    </row>
    <row r="265" spans="1:7" ht="16.5" customHeight="1">
      <c r="A265" s="325" t="s">
        <v>630</v>
      </c>
      <c r="B265" s="325" t="s">
        <v>688</v>
      </c>
      <c r="C265" s="66" t="s">
        <v>47</v>
      </c>
      <c r="D265" s="94">
        <f>SUM(D266:D271)</f>
        <v>0</v>
      </c>
      <c r="E265" s="94">
        <f>SUM(E266:E271)</f>
        <v>0</v>
      </c>
      <c r="F265" s="94">
        <f>SUM(F266:F271)</f>
        <v>0</v>
      </c>
      <c r="G265" s="67">
        <f t="shared" si="77"/>
        <v>0</v>
      </c>
    </row>
    <row r="266" spans="1:7" ht="16.5" customHeight="1">
      <c r="A266" s="325"/>
      <c r="B266" s="325"/>
      <c r="C266" s="65" t="s">
        <v>48</v>
      </c>
      <c r="D266" s="94">
        <v>0</v>
      </c>
      <c r="E266" s="94">
        <v>0</v>
      </c>
      <c r="F266" s="94">
        <v>0</v>
      </c>
      <c r="G266" s="67">
        <f t="shared" si="77"/>
        <v>0</v>
      </c>
    </row>
    <row r="267" spans="1:7" ht="16.5" customHeight="1">
      <c r="A267" s="325"/>
      <c r="B267" s="325"/>
      <c r="C267" s="66" t="s">
        <v>12</v>
      </c>
      <c r="D267" s="94">
        <v>0</v>
      </c>
      <c r="E267" s="94">
        <v>0</v>
      </c>
      <c r="F267" s="94">
        <v>0</v>
      </c>
      <c r="G267" s="67">
        <f t="shared" si="77"/>
        <v>0</v>
      </c>
    </row>
    <row r="268" spans="1:7" ht="16.5" customHeight="1">
      <c r="A268" s="325"/>
      <c r="B268" s="325"/>
      <c r="C268" s="66" t="s">
        <v>49</v>
      </c>
      <c r="D268" s="94">
        <v>0</v>
      </c>
      <c r="E268" s="94">
        <v>0</v>
      </c>
      <c r="F268" s="94">
        <v>0</v>
      </c>
      <c r="G268" s="67">
        <f t="shared" si="77"/>
        <v>0</v>
      </c>
    </row>
    <row r="269" spans="1:7" ht="16.5" customHeight="1">
      <c r="A269" s="325"/>
      <c r="B269" s="325"/>
      <c r="C269" s="65" t="s">
        <v>56</v>
      </c>
      <c r="D269" s="94">
        <v>0</v>
      </c>
      <c r="E269" s="94">
        <v>0</v>
      </c>
      <c r="F269" s="94">
        <v>0</v>
      </c>
      <c r="G269" s="67">
        <f t="shared" si="77"/>
        <v>0</v>
      </c>
    </row>
    <row r="270" spans="1:7" ht="16.5" customHeight="1">
      <c r="A270" s="325"/>
      <c r="B270" s="325"/>
      <c r="C270" s="66" t="s">
        <v>50</v>
      </c>
      <c r="D270" s="94">
        <v>0</v>
      </c>
      <c r="E270" s="94">
        <v>0</v>
      </c>
      <c r="F270" s="94">
        <v>0</v>
      </c>
      <c r="G270" s="67">
        <f t="shared" si="77"/>
        <v>0</v>
      </c>
    </row>
    <row r="271" spans="1:7" ht="16.5" customHeight="1">
      <c r="A271" s="325"/>
      <c r="B271" s="325"/>
      <c r="C271" s="66" t="s">
        <v>51</v>
      </c>
      <c r="D271" s="94">
        <v>0</v>
      </c>
      <c r="E271" s="94">
        <v>0</v>
      </c>
      <c r="F271" s="94">
        <v>0</v>
      </c>
      <c r="G271" s="67">
        <f t="shared" si="77"/>
        <v>0</v>
      </c>
    </row>
    <row r="272" spans="1:7" ht="16.5" customHeight="1">
      <c r="A272" s="324" t="s">
        <v>633</v>
      </c>
      <c r="B272" s="326" t="s">
        <v>689</v>
      </c>
      <c r="C272" s="87" t="s">
        <v>47</v>
      </c>
      <c r="D272" s="90">
        <f>SUM(D273:D278)</f>
        <v>4759.6480000000001</v>
      </c>
      <c r="E272" s="90">
        <f>SUM(E273:E278)</f>
        <v>4682.7929999999997</v>
      </c>
      <c r="F272" s="90">
        <f>SUM(F273:F278)</f>
        <v>4682.7929999999997</v>
      </c>
      <c r="G272" s="67">
        <f t="shared" si="77"/>
        <v>76.855000000000473</v>
      </c>
    </row>
    <row r="273" spans="1:7" ht="16.5" customHeight="1">
      <c r="A273" s="324"/>
      <c r="B273" s="327"/>
      <c r="C273" s="96" t="s">
        <v>48</v>
      </c>
      <c r="D273" s="93">
        <v>0</v>
      </c>
      <c r="E273" s="93">
        <f>F273</f>
        <v>0</v>
      </c>
      <c r="F273" s="93">
        <v>0</v>
      </c>
      <c r="G273" s="67">
        <f t="shared" si="77"/>
        <v>0</v>
      </c>
    </row>
    <row r="274" spans="1:7" ht="16.5" customHeight="1">
      <c r="A274" s="324"/>
      <c r="B274" s="327"/>
      <c r="C274" s="87" t="s">
        <v>12</v>
      </c>
      <c r="D274" s="93">
        <f>'Приложение 11 '!H240</f>
        <v>4759.6480000000001</v>
      </c>
      <c r="E274" s="93">
        <f t="shared" ref="E274:E278" si="78">F274</f>
        <v>4682.7929999999997</v>
      </c>
      <c r="F274" s="93">
        <f>'Приложение 11 '!L240</f>
        <v>4682.7929999999997</v>
      </c>
      <c r="G274" s="67">
        <f t="shared" si="77"/>
        <v>76.855000000000473</v>
      </c>
    </row>
    <row r="275" spans="1:7" ht="16.5" customHeight="1">
      <c r="A275" s="324"/>
      <c r="B275" s="327"/>
      <c r="C275" s="87" t="s">
        <v>49</v>
      </c>
      <c r="D275" s="93">
        <v>0</v>
      </c>
      <c r="E275" s="93">
        <f t="shared" si="78"/>
        <v>0</v>
      </c>
      <c r="F275" s="93">
        <v>0</v>
      </c>
      <c r="G275" s="67">
        <f t="shared" si="77"/>
        <v>0</v>
      </c>
    </row>
    <row r="276" spans="1:7" ht="16.5" customHeight="1">
      <c r="A276" s="324"/>
      <c r="B276" s="327"/>
      <c r="C276" s="96" t="s">
        <v>56</v>
      </c>
      <c r="D276" s="93">
        <v>0</v>
      </c>
      <c r="E276" s="93">
        <f t="shared" si="78"/>
        <v>0</v>
      </c>
      <c r="F276" s="93">
        <v>0</v>
      </c>
      <c r="G276" s="67">
        <f t="shared" si="77"/>
        <v>0</v>
      </c>
    </row>
    <row r="277" spans="1:7" ht="16.5" customHeight="1">
      <c r="A277" s="324"/>
      <c r="B277" s="327"/>
      <c r="C277" s="87" t="s">
        <v>50</v>
      </c>
      <c r="D277" s="93">
        <v>0</v>
      </c>
      <c r="E277" s="93">
        <f t="shared" si="78"/>
        <v>0</v>
      </c>
      <c r="F277" s="93">
        <v>0</v>
      </c>
      <c r="G277" s="67">
        <f t="shared" si="77"/>
        <v>0</v>
      </c>
    </row>
    <row r="278" spans="1:7" ht="16.5" customHeight="1">
      <c r="A278" s="324"/>
      <c r="B278" s="328"/>
      <c r="C278" s="87" t="s">
        <v>51</v>
      </c>
      <c r="D278" s="93">
        <v>0</v>
      </c>
      <c r="E278" s="93">
        <f t="shared" si="78"/>
        <v>0</v>
      </c>
      <c r="F278" s="93">
        <v>0</v>
      </c>
      <c r="G278" s="67">
        <f t="shared" si="77"/>
        <v>0</v>
      </c>
    </row>
    <row r="279" spans="1:7" ht="16.5" customHeight="1">
      <c r="A279" s="324" t="s">
        <v>637</v>
      </c>
      <c r="B279" s="324" t="s">
        <v>690</v>
      </c>
      <c r="C279" s="87" t="s">
        <v>47</v>
      </c>
      <c r="D279" s="90">
        <f>SUM(D280:D285)</f>
        <v>4878.4604799999997</v>
      </c>
      <c r="E279" s="90">
        <f>SUM(E280:E285)</f>
        <v>4878.4604799999997</v>
      </c>
      <c r="F279" s="90">
        <f>SUM(F280:F285)</f>
        <v>4878.4604799999997</v>
      </c>
      <c r="G279" s="67">
        <f t="shared" si="77"/>
        <v>0</v>
      </c>
    </row>
    <row r="280" spans="1:7" ht="16.5" customHeight="1">
      <c r="A280" s="324"/>
      <c r="B280" s="324"/>
      <c r="C280" s="96" t="s">
        <v>48</v>
      </c>
      <c r="D280" s="93">
        <v>0</v>
      </c>
      <c r="E280" s="93">
        <f>F280</f>
        <v>0</v>
      </c>
      <c r="F280" s="93">
        <v>0</v>
      </c>
      <c r="G280" s="67">
        <f t="shared" si="77"/>
        <v>0</v>
      </c>
    </row>
    <row r="281" spans="1:7" ht="16.5" customHeight="1">
      <c r="A281" s="324"/>
      <c r="B281" s="324"/>
      <c r="C281" s="87" t="s">
        <v>12</v>
      </c>
      <c r="D281" s="93">
        <f>'Приложение 11 '!H243</f>
        <v>4878.4604799999997</v>
      </c>
      <c r="E281" s="93">
        <f t="shared" ref="E281:E285" si="79">F281</f>
        <v>4878.4604799999997</v>
      </c>
      <c r="F281" s="93">
        <f>'Приложение 11 '!L243</f>
        <v>4878.4604799999997</v>
      </c>
      <c r="G281" s="67">
        <f t="shared" si="77"/>
        <v>0</v>
      </c>
    </row>
    <row r="282" spans="1:7" ht="16.5" customHeight="1">
      <c r="A282" s="324"/>
      <c r="B282" s="324"/>
      <c r="C282" s="87" t="s">
        <v>49</v>
      </c>
      <c r="D282" s="93">
        <v>0</v>
      </c>
      <c r="E282" s="93">
        <f t="shared" si="79"/>
        <v>0</v>
      </c>
      <c r="F282" s="93">
        <v>0</v>
      </c>
      <c r="G282" s="67">
        <f t="shared" si="77"/>
        <v>0</v>
      </c>
    </row>
    <row r="283" spans="1:7" ht="16.5" customHeight="1">
      <c r="A283" s="324"/>
      <c r="B283" s="324"/>
      <c r="C283" s="96" t="s">
        <v>56</v>
      </c>
      <c r="D283" s="93">
        <v>0</v>
      </c>
      <c r="E283" s="93">
        <f t="shared" si="79"/>
        <v>0</v>
      </c>
      <c r="F283" s="93">
        <v>0</v>
      </c>
      <c r="G283" s="67">
        <f t="shared" si="77"/>
        <v>0</v>
      </c>
    </row>
    <row r="284" spans="1:7" ht="16.5" customHeight="1">
      <c r="A284" s="324"/>
      <c r="B284" s="324"/>
      <c r="C284" s="87" t="s">
        <v>50</v>
      </c>
      <c r="D284" s="93">
        <v>0</v>
      </c>
      <c r="E284" s="93">
        <f t="shared" si="79"/>
        <v>0</v>
      </c>
      <c r="F284" s="93">
        <v>0</v>
      </c>
      <c r="G284" s="67">
        <f t="shared" si="77"/>
        <v>0</v>
      </c>
    </row>
    <row r="285" spans="1:7" ht="16.5" customHeight="1">
      <c r="A285" s="324"/>
      <c r="B285" s="324"/>
      <c r="C285" s="87" t="s">
        <v>51</v>
      </c>
      <c r="D285" s="93">
        <v>0</v>
      </c>
      <c r="E285" s="93">
        <f t="shared" si="79"/>
        <v>0</v>
      </c>
      <c r="F285" s="93">
        <v>0</v>
      </c>
      <c r="G285" s="67">
        <f t="shared" si="77"/>
        <v>0</v>
      </c>
    </row>
    <row r="286" spans="1:7" ht="16.5" customHeight="1">
      <c r="A286" s="324" t="s">
        <v>641</v>
      </c>
      <c r="B286" s="324" t="s">
        <v>691</v>
      </c>
      <c r="C286" s="87" t="s">
        <v>47</v>
      </c>
      <c r="D286" s="90">
        <f>SUM(D287:D292)</f>
        <v>12098.791520000001</v>
      </c>
      <c r="E286" s="90">
        <f>SUM(E287:E292)</f>
        <v>12081.664119999999</v>
      </c>
      <c r="F286" s="90">
        <f>SUM(F287:F292)</f>
        <v>12081.664119999999</v>
      </c>
      <c r="G286" s="67">
        <f t="shared" si="77"/>
        <v>17.127400000001217</v>
      </c>
    </row>
    <row r="287" spans="1:7" ht="16.5" customHeight="1">
      <c r="A287" s="324"/>
      <c r="B287" s="324"/>
      <c r="C287" s="96" t="s">
        <v>48</v>
      </c>
      <c r="D287" s="93">
        <v>0</v>
      </c>
      <c r="E287" s="93">
        <f>F287</f>
        <v>0</v>
      </c>
      <c r="F287" s="93">
        <v>0</v>
      </c>
      <c r="G287" s="67">
        <f t="shared" si="77"/>
        <v>0</v>
      </c>
    </row>
    <row r="288" spans="1:7" ht="16.5" customHeight="1">
      <c r="A288" s="324"/>
      <c r="B288" s="324"/>
      <c r="C288" s="87" t="s">
        <v>12</v>
      </c>
      <c r="D288" s="93">
        <f>'Приложение 11 '!H246</f>
        <v>12098.791520000001</v>
      </c>
      <c r="E288" s="93">
        <f t="shared" ref="E288:E292" si="80">F288</f>
        <v>12081.664119999999</v>
      </c>
      <c r="F288" s="93">
        <f>'Приложение 11 '!L246</f>
        <v>12081.664119999999</v>
      </c>
      <c r="G288" s="67">
        <f t="shared" si="77"/>
        <v>17.127400000001217</v>
      </c>
    </row>
    <row r="289" spans="1:7" ht="16.5" customHeight="1">
      <c r="A289" s="324"/>
      <c r="B289" s="324"/>
      <c r="C289" s="87" t="s">
        <v>49</v>
      </c>
      <c r="D289" s="93">
        <v>0</v>
      </c>
      <c r="E289" s="93">
        <f t="shared" si="80"/>
        <v>0</v>
      </c>
      <c r="F289" s="93">
        <v>0</v>
      </c>
      <c r="G289" s="67">
        <f t="shared" si="77"/>
        <v>0</v>
      </c>
    </row>
    <row r="290" spans="1:7" ht="16.5" customHeight="1">
      <c r="A290" s="324"/>
      <c r="B290" s="324"/>
      <c r="C290" s="96" t="s">
        <v>56</v>
      </c>
      <c r="D290" s="93">
        <v>0</v>
      </c>
      <c r="E290" s="93">
        <f t="shared" si="80"/>
        <v>0</v>
      </c>
      <c r="F290" s="93">
        <v>0</v>
      </c>
      <c r="G290" s="67">
        <f t="shared" si="77"/>
        <v>0</v>
      </c>
    </row>
    <row r="291" spans="1:7" ht="16.5" customHeight="1">
      <c r="A291" s="324"/>
      <c r="B291" s="324"/>
      <c r="C291" s="87" t="s">
        <v>50</v>
      </c>
      <c r="D291" s="93">
        <v>0</v>
      </c>
      <c r="E291" s="93">
        <f t="shared" si="80"/>
        <v>0</v>
      </c>
      <c r="F291" s="93">
        <v>0</v>
      </c>
      <c r="G291" s="67">
        <f t="shared" si="77"/>
        <v>0</v>
      </c>
    </row>
    <row r="292" spans="1:7" ht="16.5" customHeight="1">
      <c r="A292" s="324"/>
      <c r="B292" s="324"/>
      <c r="C292" s="87" t="s">
        <v>51</v>
      </c>
      <c r="D292" s="93">
        <v>0</v>
      </c>
      <c r="E292" s="93">
        <f t="shared" si="80"/>
        <v>0</v>
      </c>
      <c r="F292" s="93">
        <v>0</v>
      </c>
      <c r="G292" s="67">
        <f t="shared" si="77"/>
        <v>0</v>
      </c>
    </row>
    <row r="293" spans="1:7" s="23" customFormat="1" ht="15.75" customHeight="1">
      <c r="A293" s="330" t="s">
        <v>24</v>
      </c>
      <c r="B293" s="330" t="s">
        <v>718</v>
      </c>
      <c r="C293" s="84" t="s">
        <v>47</v>
      </c>
      <c r="D293" s="92">
        <f>SUM(D294:D299)</f>
        <v>9574.5999999999985</v>
      </c>
      <c r="E293" s="92">
        <f>SUM(E294:E299)</f>
        <v>9547.876839999999</v>
      </c>
      <c r="F293" s="92">
        <f>SUM(F294:F299)</f>
        <v>9547.876839999999</v>
      </c>
      <c r="G293" s="67">
        <f t="shared" si="77"/>
        <v>26.723159999999552</v>
      </c>
    </row>
    <row r="294" spans="1:7" s="23" customFormat="1" ht="15.75" customHeight="1">
      <c r="A294" s="330"/>
      <c r="B294" s="330"/>
      <c r="C294" s="84" t="s">
        <v>48</v>
      </c>
      <c r="D294" s="92">
        <f>D301+D329</f>
        <v>0</v>
      </c>
      <c r="E294" s="92">
        <f t="shared" ref="E294:F294" si="81">E301+E329</f>
        <v>0</v>
      </c>
      <c r="F294" s="92">
        <f t="shared" si="81"/>
        <v>0</v>
      </c>
      <c r="G294" s="67">
        <f t="shared" si="77"/>
        <v>0</v>
      </c>
    </row>
    <row r="295" spans="1:7" s="23" customFormat="1" ht="15.75" customHeight="1">
      <c r="A295" s="330"/>
      <c r="B295" s="330"/>
      <c r="C295" s="85" t="s">
        <v>12</v>
      </c>
      <c r="D295" s="92">
        <f t="shared" ref="D295:F295" si="82">D302+D330</f>
        <v>1305.8</v>
      </c>
      <c r="E295" s="92">
        <f t="shared" si="82"/>
        <v>1279.1500000000001</v>
      </c>
      <c r="F295" s="92">
        <f t="shared" si="82"/>
        <v>1279.1500000000001</v>
      </c>
      <c r="G295" s="67">
        <f t="shared" si="77"/>
        <v>26.649999999999864</v>
      </c>
    </row>
    <row r="296" spans="1:7" s="23" customFormat="1" ht="26.25">
      <c r="A296" s="330"/>
      <c r="B296" s="330"/>
      <c r="C296" s="85" t="s">
        <v>49</v>
      </c>
      <c r="D296" s="92">
        <f t="shared" ref="D296:F296" si="83">D303+D331</f>
        <v>8268.7999999999993</v>
      </c>
      <c r="E296" s="92">
        <f t="shared" si="83"/>
        <v>8268.7268399999994</v>
      </c>
      <c r="F296" s="92">
        <f t="shared" si="83"/>
        <v>8268.7268399999994</v>
      </c>
      <c r="G296" s="67">
        <f t="shared" si="77"/>
        <v>7.3159999999916181E-2</v>
      </c>
    </row>
    <row r="297" spans="1:7" s="23" customFormat="1" ht="15.75" customHeight="1">
      <c r="A297" s="330"/>
      <c r="B297" s="330"/>
      <c r="C297" s="84" t="s">
        <v>719</v>
      </c>
      <c r="D297" s="92">
        <f t="shared" ref="D297:F297" si="84">D304+D332</f>
        <v>0</v>
      </c>
      <c r="E297" s="92">
        <f t="shared" si="84"/>
        <v>0</v>
      </c>
      <c r="F297" s="92">
        <f t="shared" si="84"/>
        <v>0</v>
      </c>
      <c r="G297" s="67">
        <f t="shared" si="77"/>
        <v>0</v>
      </c>
    </row>
    <row r="298" spans="1:7" s="23" customFormat="1" ht="15.75" customHeight="1">
      <c r="A298" s="330"/>
      <c r="B298" s="330"/>
      <c r="C298" s="85" t="s">
        <v>50</v>
      </c>
      <c r="D298" s="92">
        <f t="shared" ref="D298:F298" si="85">D305+D333</f>
        <v>0</v>
      </c>
      <c r="E298" s="92">
        <f t="shared" si="85"/>
        <v>0</v>
      </c>
      <c r="F298" s="92">
        <f t="shared" si="85"/>
        <v>0</v>
      </c>
      <c r="G298" s="67">
        <f t="shared" si="77"/>
        <v>0</v>
      </c>
    </row>
    <row r="299" spans="1:7" s="23" customFormat="1" ht="15.75" customHeight="1">
      <c r="A299" s="330"/>
      <c r="B299" s="330"/>
      <c r="C299" s="86" t="s">
        <v>51</v>
      </c>
      <c r="D299" s="92">
        <f t="shared" ref="D299:F299" si="86">D306+D334</f>
        <v>0</v>
      </c>
      <c r="E299" s="92">
        <f t="shared" si="86"/>
        <v>0</v>
      </c>
      <c r="F299" s="92">
        <f t="shared" si="86"/>
        <v>0</v>
      </c>
      <c r="G299" s="67">
        <f t="shared" si="77"/>
        <v>0</v>
      </c>
    </row>
    <row r="300" spans="1:7" s="23" customFormat="1" ht="15.75" customHeight="1">
      <c r="A300" s="324" t="s">
        <v>305</v>
      </c>
      <c r="B300" s="324" t="s">
        <v>720</v>
      </c>
      <c r="C300" s="87" t="s">
        <v>47</v>
      </c>
      <c r="D300" s="90">
        <f>SUM(D301:D306)</f>
        <v>7942.5</v>
      </c>
      <c r="E300" s="90">
        <f>SUM(E301:E306)</f>
        <v>7942.4268400000001</v>
      </c>
      <c r="F300" s="90">
        <f>SUM(F301:F306)</f>
        <v>7942.4268400000001</v>
      </c>
      <c r="G300" s="67">
        <f t="shared" si="77"/>
        <v>7.3159999999916181E-2</v>
      </c>
    </row>
    <row r="301" spans="1:7" s="23" customFormat="1" ht="17.25" customHeight="1">
      <c r="A301" s="324"/>
      <c r="B301" s="324"/>
      <c r="C301" s="96" t="s">
        <v>48</v>
      </c>
      <c r="D301" s="93">
        <f>D308+D315</f>
        <v>0</v>
      </c>
      <c r="E301" s="93">
        <f t="shared" ref="E301:F301" si="87">E308+E315</f>
        <v>0</v>
      </c>
      <c r="F301" s="93">
        <f t="shared" si="87"/>
        <v>0</v>
      </c>
      <c r="G301" s="67">
        <f t="shared" si="77"/>
        <v>0</v>
      </c>
    </row>
    <row r="302" spans="1:7" s="23" customFormat="1" ht="15.75" customHeight="1">
      <c r="A302" s="324"/>
      <c r="B302" s="324"/>
      <c r="C302" s="87" t="s">
        <v>12</v>
      </c>
      <c r="D302" s="93">
        <f t="shared" ref="D302:F302" si="88">D309+D316</f>
        <v>0</v>
      </c>
      <c r="E302" s="93">
        <f t="shared" si="88"/>
        <v>0</v>
      </c>
      <c r="F302" s="93">
        <f t="shared" si="88"/>
        <v>0</v>
      </c>
      <c r="G302" s="67">
        <f t="shared" si="77"/>
        <v>0</v>
      </c>
    </row>
    <row r="303" spans="1:7" s="23" customFormat="1" ht="26.25">
      <c r="A303" s="324"/>
      <c r="B303" s="324"/>
      <c r="C303" s="87" t="s">
        <v>49</v>
      </c>
      <c r="D303" s="93">
        <f t="shared" ref="D303:F303" si="89">D310+D317</f>
        <v>7942.5</v>
      </c>
      <c r="E303" s="93">
        <f t="shared" si="89"/>
        <v>7942.4268400000001</v>
      </c>
      <c r="F303" s="93">
        <f t="shared" si="89"/>
        <v>7942.4268400000001</v>
      </c>
      <c r="G303" s="67">
        <f t="shared" si="77"/>
        <v>7.3159999999916181E-2</v>
      </c>
    </row>
    <row r="304" spans="1:7" s="23" customFormat="1" ht="15.75" customHeight="1">
      <c r="A304" s="324"/>
      <c r="B304" s="324"/>
      <c r="C304" s="96" t="s">
        <v>56</v>
      </c>
      <c r="D304" s="93">
        <f t="shared" ref="D304:F304" si="90">D311+D318</f>
        <v>0</v>
      </c>
      <c r="E304" s="93">
        <f t="shared" si="90"/>
        <v>0</v>
      </c>
      <c r="F304" s="93">
        <f t="shared" si="90"/>
        <v>0</v>
      </c>
      <c r="G304" s="67">
        <f t="shared" si="77"/>
        <v>0</v>
      </c>
    </row>
    <row r="305" spans="1:7" s="23" customFormat="1" ht="15.75" customHeight="1">
      <c r="A305" s="324"/>
      <c r="B305" s="324"/>
      <c r="C305" s="87" t="s">
        <v>50</v>
      </c>
      <c r="D305" s="93">
        <f t="shared" ref="D305:F305" si="91">D312+D319</f>
        <v>0</v>
      </c>
      <c r="E305" s="93">
        <f t="shared" si="91"/>
        <v>0</v>
      </c>
      <c r="F305" s="93">
        <f t="shared" si="91"/>
        <v>0</v>
      </c>
      <c r="G305" s="67">
        <f t="shared" si="77"/>
        <v>0</v>
      </c>
    </row>
    <row r="306" spans="1:7" s="23" customFormat="1" ht="15.75" customHeight="1">
      <c r="A306" s="324"/>
      <c r="B306" s="324"/>
      <c r="C306" s="87" t="s">
        <v>51</v>
      </c>
      <c r="D306" s="93">
        <f t="shared" ref="D306:F306" si="92">D313+D320</f>
        <v>0</v>
      </c>
      <c r="E306" s="93">
        <f t="shared" si="92"/>
        <v>0</v>
      </c>
      <c r="F306" s="93">
        <f t="shared" si="92"/>
        <v>0</v>
      </c>
      <c r="G306" s="67">
        <f t="shared" si="77"/>
        <v>0</v>
      </c>
    </row>
    <row r="307" spans="1:7" s="23" customFormat="1" ht="15.75" customHeight="1">
      <c r="A307" s="324" t="s">
        <v>721</v>
      </c>
      <c r="B307" s="324" t="s">
        <v>309</v>
      </c>
      <c r="C307" s="87" t="s">
        <v>47</v>
      </c>
      <c r="D307" s="90">
        <f>SUM(D308:D313)</f>
        <v>7292.5</v>
      </c>
      <c r="E307" s="90">
        <f>SUM(E308:E313)</f>
        <v>7292.4268400000001</v>
      </c>
      <c r="F307" s="90">
        <f>SUM(F308:F313)</f>
        <v>7292.4268400000001</v>
      </c>
      <c r="G307" s="67">
        <f t="shared" si="77"/>
        <v>7.3159999999916181E-2</v>
      </c>
    </row>
    <row r="308" spans="1:7" s="23" customFormat="1" ht="16.5" customHeight="1">
      <c r="A308" s="324"/>
      <c r="B308" s="324"/>
      <c r="C308" s="96" t="s">
        <v>48</v>
      </c>
      <c r="D308" s="93">
        <v>0</v>
      </c>
      <c r="E308" s="93">
        <f>F308</f>
        <v>0</v>
      </c>
      <c r="F308" s="93">
        <v>0</v>
      </c>
      <c r="G308" s="67">
        <f t="shared" si="77"/>
        <v>0</v>
      </c>
    </row>
    <row r="309" spans="1:7" s="23" customFormat="1" ht="15.75" customHeight="1">
      <c r="A309" s="324"/>
      <c r="B309" s="324"/>
      <c r="C309" s="87" t="s">
        <v>12</v>
      </c>
      <c r="D309" s="93">
        <v>0</v>
      </c>
      <c r="E309" s="93">
        <f t="shared" ref="E309:E313" si="93">F309</f>
        <v>0</v>
      </c>
      <c r="F309" s="93">
        <v>0</v>
      </c>
      <c r="G309" s="67">
        <f t="shared" si="77"/>
        <v>0</v>
      </c>
    </row>
    <row r="310" spans="1:7" s="23" customFormat="1" ht="26.25">
      <c r="A310" s="324"/>
      <c r="B310" s="324"/>
      <c r="C310" s="87" t="s">
        <v>49</v>
      </c>
      <c r="D310" s="93">
        <f>'Приложение 11 '!I260</f>
        <v>7292.5</v>
      </c>
      <c r="E310" s="93">
        <f t="shared" si="93"/>
        <v>7292.4268400000001</v>
      </c>
      <c r="F310" s="93">
        <f>'Приложение 11 '!M260</f>
        <v>7292.4268400000001</v>
      </c>
      <c r="G310" s="67">
        <f t="shared" si="77"/>
        <v>7.3159999999916181E-2</v>
      </c>
    </row>
    <row r="311" spans="1:7" s="23" customFormat="1" ht="15.75" customHeight="1">
      <c r="A311" s="324"/>
      <c r="B311" s="324"/>
      <c r="C311" s="96" t="s">
        <v>719</v>
      </c>
      <c r="D311" s="93">
        <v>0</v>
      </c>
      <c r="E311" s="93">
        <f t="shared" si="93"/>
        <v>0</v>
      </c>
      <c r="F311" s="93">
        <v>0</v>
      </c>
      <c r="G311" s="67">
        <f t="shared" si="77"/>
        <v>0</v>
      </c>
    </row>
    <row r="312" spans="1:7" s="23" customFormat="1" ht="15.75" customHeight="1">
      <c r="A312" s="324"/>
      <c r="B312" s="324"/>
      <c r="C312" s="87" t="s">
        <v>53</v>
      </c>
      <c r="D312" s="93">
        <v>0</v>
      </c>
      <c r="E312" s="93">
        <f t="shared" si="93"/>
        <v>0</v>
      </c>
      <c r="F312" s="93">
        <v>0</v>
      </c>
      <c r="G312" s="67">
        <f t="shared" si="77"/>
        <v>0</v>
      </c>
    </row>
    <row r="313" spans="1:7" s="23" customFormat="1" ht="15.75" customHeight="1">
      <c r="A313" s="324"/>
      <c r="B313" s="324"/>
      <c r="C313" s="87" t="s">
        <v>51</v>
      </c>
      <c r="D313" s="93">
        <v>0</v>
      </c>
      <c r="E313" s="93">
        <f t="shared" si="93"/>
        <v>0</v>
      </c>
      <c r="F313" s="93">
        <v>0</v>
      </c>
      <c r="G313" s="67">
        <f t="shared" si="77"/>
        <v>0</v>
      </c>
    </row>
    <row r="314" spans="1:7" s="23" customFormat="1" ht="15.75" customHeight="1">
      <c r="A314" s="324" t="s">
        <v>722</v>
      </c>
      <c r="B314" s="324" t="s">
        <v>723</v>
      </c>
      <c r="C314" s="87" t="s">
        <v>47</v>
      </c>
      <c r="D314" s="90">
        <f>SUM(D315:D320)</f>
        <v>650</v>
      </c>
      <c r="E314" s="90">
        <f>SUM(E315:E320)</f>
        <v>650</v>
      </c>
      <c r="F314" s="90">
        <f>SUM(F315:F320)</f>
        <v>650</v>
      </c>
      <c r="G314" s="67">
        <f t="shared" si="77"/>
        <v>0</v>
      </c>
    </row>
    <row r="315" spans="1:7" s="23" customFormat="1" ht="15.75" customHeight="1">
      <c r="A315" s="324"/>
      <c r="B315" s="324"/>
      <c r="C315" s="96" t="s">
        <v>48</v>
      </c>
      <c r="D315" s="93">
        <v>0</v>
      </c>
      <c r="E315" s="93">
        <f>F315</f>
        <v>0</v>
      </c>
      <c r="F315" s="93">
        <v>0</v>
      </c>
      <c r="G315" s="67">
        <f t="shared" si="77"/>
        <v>0</v>
      </c>
    </row>
    <row r="316" spans="1:7" s="23" customFormat="1" ht="15.75" customHeight="1">
      <c r="A316" s="324"/>
      <c r="B316" s="324"/>
      <c r="C316" s="87" t="s">
        <v>12</v>
      </c>
      <c r="D316" s="93">
        <v>0</v>
      </c>
      <c r="E316" s="93">
        <f t="shared" ref="E316:E320" si="94">F316</f>
        <v>0</v>
      </c>
      <c r="F316" s="93">
        <v>0</v>
      </c>
      <c r="G316" s="67">
        <f t="shared" si="77"/>
        <v>0</v>
      </c>
    </row>
    <row r="317" spans="1:7" s="23" customFormat="1" ht="26.25">
      <c r="A317" s="324"/>
      <c r="B317" s="324"/>
      <c r="C317" s="87" t="s">
        <v>49</v>
      </c>
      <c r="D317" s="93">
        <f>'Приложение 11 '!I264</f>
        <v>650</v>
      </c>
      <c r="E317" s="93">
        <f t="shared" si="94"/>
        <v>650</v>
      </c>
      <c r="F317" s="93">
        <f>'Приложение 11 '!M264</f>
        <v>650</v>
      </c>
      <c r="G317" s="67">
        <f t="shared" si="77"/>
        <v>0</v>
      </c>
    </row>
    <row r="318" spans="1:7" s="23" customFormat="1" ht="15.75" customHeight="1">
      <c r="A318" s="324"/>
      <c r="B318" s="324"/>
      <c r="C318" s="96" t="s">
        <v>719</v>
      </c>
      <c r="D318" s="93">
        <v>0</v>
      </c>
      <c r="E318" s="93">
        <f t="shared" si="94"/>
        <v>0</v>
      </c>
      <c r="F318" s="93">
        <v>0</v>
      </c>
      <c r="G318" s="67">
        <f t="shared" si="77"/>
        <v>0</v>
      </c>
    </row>
    <row r="319" spans="1:7" s="23" customFormat="1" ht="15.75" customHeight="1">
      <c r="A319" s="324"/>
      <c r="B319" s="324"/>
      <c r="C319" s="87" t="s">
        <v>53</v>
      </c>
      <c r="D319" s="93">
        <v>0</v>
      </c>
      <c r="E319" s="93">
        <f t="shared" si="94"/>
        <v>0</v>
      </c>
      <c r="F319" s="93">
        <v>0</v>
      </c>
      <c r="G319" s="67">
        <f t="shared" si="77"/>
        <v>0</v>
      </c>
    </row>
    <row r="320" spans="1:7" s="23" customFormat="1" ht="15.75" customHeight="1">
      <c r="A320" s="324"/>
      <c r="B320" s="324"/>
      <c r="C320" s="87" t="s">
        <v>51</v>
      </c>
      <c r="D320" s="93">
        <v>0</v>
      </c>
      <c r="E320" s="93">
        <f t="shared" si="94"/>
        <v>0</v>
      </c>
      <c r="F320" s="93">
        <v>0</v>
      </c>
      <c r="G320" s="67">
        <f t="shared" si="77"/>
        <v>0</v>
      </c>
    </row>
    <row r="321" spans="1:7" s="23" customFormat="1" ht="15.75" customHeight="1">
      <c r="A321" s="325" t="s">
        <v>724</v>
      </c>
      <c r="B321" s="325" t="s">
        <v>698</v>
      </c>
      <c r="C321" s="66" t="s">
        <v>47</v>
      </c>
      <c r="D321" s="94">
        <f>SUM(D322:D327)</f>
        <v>0</v>
      </c>
      <c r="E321" s="94">
        <f>SUM(E322:E327)</f>
        <v>0</v>
      </c>
      <c r="F321" s="94">
        <f>SUM(F322:F327)</f>
        <v>0</v>
      </c>
      <c r="G321" s="67">
        <f t="shared" si="77"/>
        <v>0</v>
      </c>
    </row>
    <row r="322" spans="1:7" s="23" customFormat="1" ht="15.75" customHeight="1">
      <c r="A322" s="325"/>
      <c r="B322" s="325"/>
      <c r="C322" s="65" t="s">
        <v>48</v>
      </c>
      <c r="D322" s="94">
        <v>0</v>
      </c>
      <c r="E322" s="94">
        <f>F322</f>
        <v>0</v>
      </c>
      <c r="F322" s="94">
        <v>0</v>
      </c>
      <c r="G322" s="67">
        <f t="shared" si="77"/>
        <v>0</v>
      </c>
    </row>
    <row r="323" spans="1:7" s="23" customFormat="1" ht="15.75" customHeight="1">
      <c r="A323" s="325"/>
      <c r="B323" s="325"/>
      <c r="C323" s="66" t="s">
        <v>12</v>
      </c>
      <c r="D323" s="94">
        <v>0</v>
      </c>
      <c r="E323" s="94">
        <v>0</v>
      </c>
      <c r="F323" s="94">
        <v>0</v>
      </c>
      <c r="G323" s="67">
        <f t="shared" si="77"/>
        <v>0</v>
      </c>
    </row>
    <row r="324" spans="1:7" s="23" customFormat="1" ht="26.25">
      <c r="A324" s="325"/>
      <c r="B324" s="325"/>
      <c r="C324" s="66" t="s">
        <v>49</v>
      </c>
      <c r="D324" s="94">
        <v>0</v>
      </c>
      <c r="E324" s="94">
        <v>0</v>
      </c>
      <c r="F324" s="94">
        <v>0</v>
      </c>
      <c r="G324" s="67">
        <f t="shared" si="77"/>
        <v>0</v>
      </c>
    </row>
    <row r="325" spans="1:7" s="23" customFormat="1" ht="15" customHeight="1">
      <c r="A325" s="325"/>
      <c r="B325" s="325"/>
      <c r="C325" s="65" t="s">
        <v>719</v>
      </c>
      <c r="D325" s="94">
        <v>0</v>
      </c>
      <c r="E325" s="94">
        <v>0</v>
      </c>
      <c r="F325" s="94">
        <v>0</v>
      </c>
      <c r="G325" s="67">
        <f t="shared" si="77"/>
        <v>0</v>
      </c>
    </row>
    <row r="326" spans="1:7" s="23" customFormat="1" ht="15.75" customHeight="1">
      <c r="A326" s="325"/>
      <c r="B326" s="325"/>
      <c r="C326" s="66" t="s">
        <v>53</v>
      </c>
      <c r="D326" s="94">
        <v>0</v>
      </c>
      <c r="E326" s="94">
        <v>0</v>
      </c>
      <c r="F326" s="94">
        <v>0</v>
      </c>
      <c r="G326" s="67">
        <f t="shared" ref="G326:G389" si="95">D326-E326</f>
        <v>0</v>
      </c>
    </row>
    <row r="327" spans="1:7" s="23" customFormat="1" ht="15.75" customHeight="1">
      <c r="A327" s="325"/>
      <c r="B327" s="325"/>
      <c r="C327" s="66" t="s">
        <v>51</v>
      </c>
      <c r="D327" s="94">
        <v>0</v>
      </c>
      <c r="E327" s="94">
        <v>0</v>
      </c>
      <c r="F327" s="94">
        <v>0</v>
      </c>
      <c r="G327" s="67">
        <f t="shared" si="95"/>
        <v>0</v>
      </c>
    </row>
    <row r="328" spans="1:7" s="23" customFormat="1" ht="15.75" customHeight="1">
      <c r="A328" s="324" t="s">
        <v>314</v>
      </c>
      <c r="B328" s="324" t="s">
        <v>725</v>
      </c>
      <c r="C328" s="87" t="s">
        <v>47</v>
      </c>
      <c r="D328" s="90">
        <f>SUM(D329:D334)</f>
        <v>1632.1</v>
      </c>
      <c r="E328" s="90">
        <f>SUM(E329:E334)</f>
        <v>1605.45</v>
      </c>
      <c r="F328" s="90">
        <f>SUM(F329:F334)</f>
        <v>1605.45</v>
      </c>
      <c r="G328" s="67">
        <f t="shared" si="95"/>
        <v>26.649999999999864</v>
      </c>
    </row>
    <row r="329" spans="1:7" s="23" customFormat="1" ht="16.5" customHeight="1">
      <c r="A329" s="324"/>
      <c r="B329" s="324"/>
      <c r="C329" s="96" t="s">
        <v>48</v>
      </c>
      <c r="D329" s="93">
        <f>D336</f>
        <v>0</v>
      </c>
      <c r="E329" s="93">
        <f t="shared" ref="E329:F329" si="96">E336</f>
        <v>0</v>
      </c>
      <c r="F329" s="93">
        <f t="shared" si="96"/>
        <v>0</v>
      </c>
      <c r="G329" s="67">
        <f t="shared" si="95"/>
        <v>0</v>
      </c>
    </row>
    <row r="330" spans="1:7" s="23" customFormat="1" ht="15.75" customHeight="1">
      <c r="A330" s="324"/>
      <c r="B330" s="324"/>
      <c r="C330" s="87" t="s">
        <v>12</v>
      </c>
      <c r="D330" s="93">
        <f t="shared" ref="D330:F330" si="97">D337</f>
        <v>1305.8</v>
      </c>
      <c r="E330" s="93">
        <f t="shared" si="97"/>
        <v>1279.1500000000001</v>
      </c>
      <c r="F330" s="93">
        <f t="shared" si="97"/>
        <v>1279.1500000000001</v>
      </c>
      <c r="G330" s="67">
        <f t="shared" si="95"/>
        <v>26.649999999999864</v>
      </c>
    </row>
    <row r="331" spans="1:7" s="23" customFormat="1" ht="26.25">
      <c r="A331" s="324"/>
      <c r="B331" s="324"/>
      <c r="C331" s="87" t="s">
        <v>49</v>
      </c>
      <c r="D331" s="93">
        <f t="shared" ref="D331:F331" si="98">D338</f>
        <v>326.3</v>
      </c>
      <c r="E331" s="93">
        <f t="shared" si="98"/>
        <v>326.3</v>
      </c>
      <c r="F331" s="93">
        <f t="shared" si="98"/>
        <v>326.3</v>
      </c>
      <c r="G331" s="67">
        <f t="shared" si="95"/>
        <v>0</v>
      </c>
    </row>
    <row r="332" spans="1:7" s="23" customFormat="1" ht="14.25" customHeight="1">
      <c r="A332" s="324"/>
      <c r="B332" s="324"/>
      <c r="C332" s="96" t="s">
        <v>719</v>
      </c>
      <c r="D332" s="93">
        <f t="shared" ref="D332:F332" si="99">D339</f>
        <v>0</v>
      </c>
      <c r="E332" s="93">
        <f t="shared" si="99"/>
        <v>0</v>
      </c>
      <c r="F332" s="93">
        <f t="shared" si="99"/>
        <v>0</v>
      </c>
      <c r="G332" s="67">
        <f t="shared" si="95"/>
        <v>0</v>
      </c>
    </row>
    <row r="333" spans="1:7" s="23" customFormat="1" ht="15.75" customHeight="1">
      <c r="A333" s="324"/>
      <c r="B333" s="324"/>
      <c r="C333" s="87" t="s">
        <v>53</v>
      </c>
      <c r="D333" s="93">
        <f t="shared" ref="D333:F333" si="100">D340</f>
        <v>0</v>
      </c>
      <c r="E333" s="93">
        <f t="shared" si="100"/>
        <v>0</v>
      </c>
      <c r="F333" s="93">
        <f t="shared" si="100"/>
        <v>0</v>
      </c>
      <c r="G333" s="67">
        <f t="shared" si="95"/>
        <v>0</v>
      </c>
    </row>
    <row r="334" spans="1:7" s="23" customFormat="1" ht="15.75" customHeight="1">
      <c r="A334" s="324"/>
      <c r="B334" s="324"/>
      <c r="C334" s="87" t="s">
        <v>51</v>
      </c>
      <c r="D334" s="93">
        <f t="shared" ref="D334:F334" si="101">D341</f>
        <v>0</v>
      </c>
      <c r="E334" s="93">
        <f t="shared" si="101"/>
        <v>0</v>
      </c>
      <c r="F334" s="93">
        <f t="shared" si="101"/>
        <v>0</v>
      </c>
      <c r="G334" s="67">
        <f t="shared" si="95"/>
        <v>0</v>
      </c>
    </row>
    <row r="335" spans="1:7" s="23" customFormat="1" ht="15.75" customHeight="1">
      <c r="A335" s="324" t="s">
        <v>726</v>
      </c>
      <c r="B335" s="324" t="s">
        <v>727</v>
      </c>
      <c r="C335" s="87" t="s">
        <v>47</v>
      </c>
      <c r="D335" s="90">
        <f>SUM(D336:D341)</f>
        <v>1632.1</v>
      </c>
      <c r="E335" s="90">
        <f>SUM(E336:E341)</f>
        <v>1605.45</v>
      </c>
      <c r="F335" s="90">
        <f>SUM(F336:F341)</f>
        <v>1605.45</v>
      </c>
      <c r="G335" s="67">
        <f t="shared" si="95"/>
        <v>26.649999999999864</v>
      </c>
    </row>
    <row r="336" spans="1:7" s="23" customFormat="1" ht="15" customHeight="1">
      <c r="A336" s="324"/>
      <c r="B336" s="324"/>
      <c r="C336" s="96" t="s">
        <v>48</v>
      </c>
      <c r="D336" s="93">
        <f>D343+D350+D357+D364+D371</f>
        <v>0</v>
      </c>
      <c r="E336" s="93">
        <f t="shared" ref="E336:F336" si="102">E343+E350+E357+E364+E371</f>
        <v>0</v>
      </c>
      <c r="F336" s="93">
        <f t="shared" si="102"/>
        <v>0</v>
      </c>
      <c r="G336" s="67">
        <f t="shared" si="95"/>
        <v>0</v>
      </c>
    </row>
    <row r="337" spans="1:7" s="23" customFormat="1" ht="15.75" customHeight="1">
      <c r="A337" s="324"/>
      <c r="B337" s="324"/>
      <c r="C337" s="87" t="s">
        <v>12</v>
      </c>
      <c r="D337" s="93">
        <f t="shared" ref="D337:F337" si="103">D344+D351+D358+D365+D372</f>
        <v>1305.8</v>
      </c>
      <c r="E337" s="93">
        <f t="shared" si="103"/>
        <v>1279.1500000000001</v>
      </c>
      <c r="F337" s="93">
        <f t="shared" si="103"/>
        <v>1279.1500000000001</v>
      </c>
      <c r="G337" s="67">
        <f t="shared" si="95"/>
        <v>26.649999999999864</v>
      </c>
    </row>
    <row r="338" spans="1:7" s="23" customFormat="1" ht="26.25">
      <c r="A338" s="324"/>
      <c r="B338" s="324"/>
      <c r="C338" s="87" t="s">
        <v>49</v>
      </c>
      <c r="D338" s="93">
        <f t="shared" ref="D338:F338" si="104">D345+D352+D359+D366+D373</f>
        <v>326.3</v>
      </c>
      <c r="E338" s="93">
        <f t="shared" si="104"/>
        <v>326.3</v>
      </c>
      <c r="F338" s="93">
        <f t="shared" si="104"/>
        <v>326.3</v>
      </c>
      <c r="G338" s="67">
        <f t="shared" si="95"/>
        <v>0</v>
      </c>
    </row>
    <row r="339" spans="1:7" s="23" customFormat="1" ht="15.75" customHeight="1">
      <c r="A339" s="324"/>
      <c r="B339" s="324"/>
      <c r="C339" s="96" t="s">
        <v>719</v>
      </c>
      <c r="D339" s="93">
        <f t="shared" ref="D339:F339" si="105">D346+D353+D360+D367+D374</f>
        <v>0</v>
      </c>
      <c r="E339" s="93">
        <f t="shared" si="105"/>
        <v>0</v>
      </c>
      <c r="F339" s="93">
        <f t="shared" si="105"/>
        <v>0</v>
      </c>
      <c r="G339" s="67">
        <f t="shared" si="95"/>
        <v>0</v>
      </c>
    </row>
    <row r="340" spans="1:7" s="23" customFormat="1" ht="15.75" customHeight="1">
      <c r="A340" s="324"/>
      <c r="B340" s="324"/>
      <c r="C340" s="87" t="s">
        <v>53</v>
      </c>
      <c r="D340" s="93">
        <f t="shared" ref="D340:F340" si="106">D347+D354+D361+D368+D375</f>
        <v>0</v>
      </c>
      <c r="E340" s="93">
        <f t="shared" si="106"/>
        <v>0</v>
      </c>
      <c r="F340" s="93">
        <f t="shared" si="106"/>
        <v>0</v>
      </c>
      <c r="G340" s="67">
        <f t="shared" si="95"/>
        <v>0</v>
      </c>
    </row>
    <row r="341" spans="1:7" s="23" customFormat="1" ht="15.75" customHeight="1">
      <c r="A341" s="324"/>
      <c r="B341" s="324"/>
      <c r="C341" s="87" t="s">
        <v>51</v>
      </c>
      <c r="D341" s="93">
        <f t="shared" ref="D341:F341" si="107">D348+D355+D362+D369+D376</f>
        <v>0</v>
      </c>
      <c r="E341" s="93">
        <f t="shared" si="107"/>
        <v>0</v>
      </c>
      <c r="F341" s="93">
        <f t="shared" si="107"/>
        <v>0</v>
      </c>
      <c r="G341" s="67">
        <f t="shared" si="95"/>
        <v>0</v>
      </c>
    </row>
    <row r="342" spans="1:7" s="23" customFormat="1" ht="15.75" hidden="1" customHeight="1">
      <c r="A342" s="324" t="s">
        <v>21</v>
      </c>
      <c r="B342" s="324" t="s">
        <v>1489</v>
      </c>
      <c r="C342" s="87" t="s">
        <v>47</v>
      </c>
      <c r="D342" s="90">
        <f>SUM(D343:D348)</f>
        <v>299.7</v>
      </c>
      <c r="E342" s="90">
        <f>SUM(E343:E348)</f>
        <v>299.7</v>
      </c>
      <c r="F342" s="90">
        <f>SUM(F343:F348)</f>
        <v>299.7</v>
      </c>
      <c r="G342" s="67">
        <f t="shared" si="95"/>
        <v>0</v>
      </c>
    </row>
    <row r="343" spans="1:7" s="23" customFormat="1" ht="15" hidden="1" customHeight="1">
      <c r="A343" s="324"/>
      <c r="B343" s="324"/>
      <c r="C343" s="96" t="s">
        <v>48</v>
      </c>
      <c r="D343" s="93">
        <v>0</v>
      </c>
      <c r="E343" s="93">
        <f>F343</f>
        <v>0</v>
      </c>
      <c r="F343" s="93">
        <v>0</v>
      </c>
      <c r="G343" s="67">
        <f t="shared" si="95"/>
        <v>0</v>
      </c>
    </row>
    <row r="344" spans="1:7" s="23" customFormat="1" ht="15.75" hidden="1" customHeight="1">
      <c r="A344" s="324"/>
      <c r="B344" s="324"/>
      <c r="C344" s="87" t="s">
        <v>12</v>
      </c>
      <c r="D344" s="93">
        <v>0</v>
      </c>
      <c r="E344" s="93">
        <f t="shared" ref="E344:E348" si="108">F344</f>
        <v>0</v>
      </c>
      <c r="F344" s="93">
        <v>0</v>
      </c>
      <c r="G344" s="67">
        <f t="shared" si="95"/>
        <v>0</v>
      </c>
    </row>
    <row r="345" spans="1:7" s="23" customFormat="1" ht="26.25" hidden="1">
      <c r="A345" s="324"/>
      <c r="B345" s="324"/>
      <c r="C345" s="87" t="s">
        <v>49</v>
      </c>
      <c r="D345" s="93">
        <f>'Приложение 11 '!I278</f>
        <v>299.7</v>
      </c>
      <c r="E345" s="93">
        <f t="shared" si="108"/>
        <v>299.7</v>
      </c>
      <c r="F345" s="93">
        <f>'Приложение 11 '!M278</f>
        <v>299.7</v>
      </c>
      <c r="G345" s="67">
        <f t="shared" si="95"/>
        <v>0</v>
      </c>
    </row>
    <row r="346" spans="1:7" s="23" customFormat="1" ht="15.75" hidden="1" customHeight="1">
      <c r="A346" s="324"/>
      <c r="B346" s="324"/>
      <c r="C346" s="96" t="s">
        <v>719</v>
      </c>
      <c r="D346" s="93">
        <v>0</v>
      </c>
      <c r="E346" s="93">
        <f t="shared" si="108"/>
        <v>0</v>
      </c>
      <c r="F346" s="93">
        <v>0</v>
      </c>
      <c r="G346" s="67">
        <f t="shared" si="95"/>
        <v>0</v>
      </c>
    </row>
    <row r="347" spans="1:7" s="23" customFormat="1" ht="15.75" hidden="1" customHeight="1">
      <c r="A347" s="324"/>
      <c r="B347" s="324"/>
      <c r="C347" s="87" t="s">
        <v>53</v>
      </c>
      <c r="D347" s="93">
        <v>0</v>
      </c>
      <c r="E347" s="93">
        <f t="shared" si="108"/>
        <v>0</v>
      </c>
      <c r="F347" s="93">
        <v>0</v>
      </c>
      <c r="G347" s="67">
        <f t="shared" si="95"/>
        <v>0</v>
      </c>
    </row>
    <row r="348" spans="1:7" s="23" customFormat="1" ht="15.75" hidden="1" customHeight="1">
      <c r="A348" s="324"/>
      <c r="B348" s="324"/>
      <c r="C348" s="87" t="s">
        <v>51</v>
      </c>
      <c r="D348" s="93">
        <v>0</v>
      </c>
      <c r="E348" s="93">
        <f t="shared" si="108"/>
        <v>0</v>
      </c>
      <c r="F348" s="93">
        <v>0</v>
      </c>
      <c r="G348" s="67">
        <f t="shared" si="95"/>
        <v>0</v>
      </c>
    </row>
    <row r="349" spans="1:7" s="23" customFormat="1" ht="15.75" hidden="1" customHeight="1">
      <c r="A349" s="324" t="s">
        <v>319</v>
      </c>
      <c r="B349" s="324" t="s">
        <v>728</v>
      </c>
      <c r="C349" s="87" t="s">
        <v>47</v>
      </c>
      <c r="D349" s="90">
        <f>SUM(D350:D355)</f>
        <v>1332.3999999999999</v>
      </c>
      <c r="E349" s="90">
        <f>SUM(E350:E355)</f>
        <v>1305.75</v>
      </c>
      <c r="F349" s="90">
        <f>SUM(F350:F355)</f>
        <v>1305.75</v>
      </c>
      <c r="G349" s="67">
        <f t="shared" si="95"/>
        <v>26.649999999999864</v>
      </c>
    </row>
    <row r="350" spans="1:7" s="23" customFormat="1" ht="15" hidden="1" customHeight="1">
      <c r="A350" s="324"/>
      <c r="B350" s="324"/>
      <c r="C350" s="96" t="s">
        <v>48</v>
      </c>
      <c r="D350" s="93">
        <v>0</v>
      </c>
      <c r="E350" s="93">
        <f>F350</f>
        <v>0</v>
      </c>
      <c r="F350" s="93">
        <v>0</v>
      </c>
      <c r="G350" s="67">
        <f t="shared" si="95"/>
        <v>0</v>
      </c>
    </row>
    <row r="351" spans="1:7" s="23" customFormat="1" ht="15.75" hidden="1" customHeight="1">
      <c r="A351" s="324"/>
      <c r="B351" s="324"/>
      <c r="C351" s="87" t="s">
        <v>12</v>
      </c>
      <c r="D351" s="93">
        <f>'Приложение 11 '!H282</f>
        <v>1305.8</v>
      </c>
      <c r="E351" s="93">
        <f t="shared" ref="E351:E355" si="109">F351</f>
        <v>1279.1500000000001</v>
      </c>
      <c r="F351" s="93">
        <f>'Приложение 11 '!L282</f>
        <v>1279.1500000000001</v>
      </c>
      <c r="G351" s="67">
        <f t="shared" si="95"/>
        <v>26.649999999999864</v>
      </c>
    </row>
    <row r="352" spans="1:7" s="23" customFormat="1" ht="26.25" hidden="1">
      <c r="A352" s="324"/>
      <c r="B352" s="324"/>
      <c r="C352" s="87" t="s">
        <v>49</v>
      </c>
      <c r="D352" s="93">
        <f>'Приложение 11 '!I282</f>
        <v>26.6</v>
      </c>
      <c r="E352" s="93">
        <f t="shared" si="109"/>
        <v>26.6</v>
      </c>
      <c r="F352" s="93">
        <f>'Приложение 11 '!M282</f>
        <v>26.6</v>
      </c>
      <c r="G352" s="67">
        <f t="shared" si="95"/>
        <v>0</v>
      </c>
    </row>
    <row r="353" spans="1:7" s="23" customFormat="1" ht="16.5" hidden="1" customHeight="1">
      <c r="A353" s="324"/>
      <c r="B353" s="324"/>
      <c r="C353" s="96" t="s">
        <v>719</v>
      </c>
      <c r="D353" s="93">
        <v>0</v>
      </c>
      <c r="E353" s="93">
        <f t="shared" si="109"/>
        <v>0</v>
      </c>
      <c r="F353" s="93">
        <v>0</v>
      </c>
      <c r="G353" s="67">
        <f t="shared" si="95"/>
        <v>0</v>
      </c>
    </row>
    <row r="354" spans="1:7" s="23" customFormat="1" ht="15.75" hidden="1" customHeight="1">
      <c r="A354" s="324"/>
      <c r="B354" s="324"/>
      <c r="C354" s="87" t="s">
        <v>53</v>
      </c>
      <c r="D354" s="93">
        <v>0</v>
      </c>
      <c r="E354" s="93">
        <f t="shared" si="109"/>
        <v>0</v>
      </c>
      <c r="F354" s="93">
        <v>0</v>
      </c>
      <c r="G354" s="67">
        <f t="shared" si="95"/>
        <v>0</v>
      </c>
    </row>
    <row r="355" spans="1:7" s="23" customFormat="1" ht="15.75" hidden="1" customHeight="1">
      <c r="A355" s="324"/>
      <c r="B355" s="324"/>
      <c r="C355" s="87" t="s">
        <v>51</v>
      </c>
      <c r="D355" s="93">
        <v>0</v>
      </c>
      <c r="E355" s="93">
        <f t="shared" si="109"/>
        <v>0</v>
      </c>
      <c r="F355" s="93">
        <v>0</v>
      </c>
      <c r="G355" s="67">
        <f t="shared" si="95"/>
        <v>0</v>
      </c>
    </row>
    <row r="356" spans="1:7" s="23" customFormat="1" ht="15.75" hidden="1" customHeight="1">
      <c r="A356" s="324" t="s">
        <v>703</v>
      </c>
      <c r="B356" s="324" t="s">
        <v>704</v>
      </c>
      <c r="C356" s="87" t="s">
        <v>47</v>
      </c>
      <c r="D356" s="90">
        <f>SUM(D357:D362)</f>
        <v>0</v>
      </c>
      <c r="E356" s="90">
        <f>SUM(E357:E362)</f>
        <v>0</v>
      </c>
      <c r="F356" s="90">
        <f>SUM(F357:F362)</f>
        <v>0</v>
      </c>
      <c r="G356" s="67">
        <f t="shared" si="95"/>
        <v>0</v>
      </c>
    </row>
    <row r="357" spans="1:7" s="23" customFormat="1" ht="16.5" hidden="1" customHeight="1">
      <c r="A357" s="324"/>
      <c r="B357" s="324"/>
      <c r="C357" s="96" t="s">
        <v>48</v>
      </c>
      <c r="D357" s="93">
        <v>0</v>
      </c>
      <c r="E357" s="93">
        <v>0</v>
      </c>
      <c r="F357" s="93">
        <v>0</v>
      </c>
      <c r="G357" s="67">
        <f t="shared" si="95"/>
        <v>0</v>
      </c>
    </row>
    <row r="358" spans="1:7" s="23" customFormat="1" ht="15.75" hidden="1" customHeight="1">
      <c r="A358" s="324"/>
      <c r="B358" s="324"/>
      <c r="C358" s="87" t="s">
        <v>12</v>
      </c>
      <c r="D358" s="93">
        <v>0</v>
      </c>
      <c r="E358" s="93">
        <v>0</v>
      </c>
      <c r="F358" s="93">
        <v>0</v>
      </c>
      <c r="G358" s="67">
        <f t="shared" si="95"/>
        <v>0</v>
      </c>
    </row>
    <row r="359" spans="1:7" s="23" customFormat="1" ht="26.25" hidden="1">
      <c r="A359" s="324"/>
      <c r="B359" s="324"/>
      <c r="C359" s="87" t="s">
        <v>49</v>
      </c>
      <c r="D359" s="93">
        <v>0</v>
      </c>
      <c r="E359" s="93">
        <v>0</v>
      </c>
      <c r="F359" s="93">
        <v>0</v>
      </c>
      <c r="G359" s="67">
        <f t="shared" si="95"/>
        <v>0</v>
      </c>
    </row>
    <row r="360" spans="1:7" s="23" customFormat="1" ht="14.25" hidden="1" customHeight="1">
      <c r="A360" s="324"/>
      <c r="B360" s="324"/>
      <c r="C360" s="96" t="s">
        <v>719</v>
      </c>
      <c r="D360" s="93">
        <v>0</v>
      </c>
      <c r="E360" s="93">
        <v>0</v>
      </c>
      <c r="F360" s="93">
        <v>0</v>
      </c>
      <c r="G360" s="67">
        <f t="shared" si="95"/>
        <v>0</v>
      </c>
    </row>
    <row r="361" spans="1:7" s="23" customFormat="1" ht="15.75" hidden="1" customHeight="1">
      <c r="A361" s="324"/>
      <c r="B361" s="324"/>
      <c r="C361" s="87" t="s">
        <v>53</v>
      </c>
      <c r="D361" s="93">
        <v>0</v>
      </c>
      <c r="E361" s="93">
        <v>0</v>
      </c>
      <c r="F361" s="93">
        <v>0</v>
      </c>
      <c r="G361" s="67">
        <f t="shared" si="95"/>
        <v>0</v>
      </c>
    </row>
    <row r="362" spans="1:7" s="23" customFormat="1" ht="15.75" hidden="1" customHeight="1">
      <c r="A362" s="324"/>
      <c r="B362" s="324"/>
      <c r="C362" s="87" t="s">
        <v>51</v>
      </c>
      <c r="D362" s="93">
        <v>0</v>
      </c>
      <c r="E362" s="93">
        <v>0</v>
      </c>
      <c r="F362" s="93">
        <v>0</v>
      </c>
      <c r="G362" s="67">
        <f t="shared" si="95"/>
        <v>0</v>
      </c>
    </row>
    <row r="363" spans="1:7" s="23" customFormat="1" ht="15.75" hidden="1" customHeight="1">
      <c r="A363" s="324" t="s">
        <v>707</v>
      </c>
      <c r="B363" s="324" t="s">
        <v>708</v>
      </c>
      <c r="C363" s="87" t="s">
        <v>47</v>
      </c>
      <c r="D363" s="90">
        <f>SUM(D364:D369)</f>
        <v>0</v>
      </c>
      <c r="E363" s="90">
        <f>SUM(E364:E369)</f>
        <v>0</v>
      </c>
      <c r="F363" s="90">
        <f>SUM(F364:F369)</f>
        <v>0</v>
      </c>
      <c r="G363" s="67">
        <f t="shared" si="95"/>
        <v>0</v>
      </c>
    </row>
    <row r="364" spans="1:7" s="23" customFormat="1" ht="15.75" hidden="1" customHeight="1">
      <c r="A364" s="324"/>
      <c r="B364" s="324"/>
      <c r="C364" s="96" t="s">
        <v>48</v>
      </c>
      <c r="D364" s="93">
        <v>0</v>
      </c>
      <c r="E364" s="93">
        <v>0</v>
      </c>
      <c r="F364" s="93">
        <v>0</v>
      </c>
      <c r="G364" s="67">
        <f t="shared" si="95"/>
        <v>0</v>
      </c>
    </row>
    <row r="365" spans="1:7" s="23" customFormat="1" ht="15.75" hidden="1" customHeight="1">
      <c r="A365" s="324"/>
      <c r="B365" s="324"/>
      <c r="C365" s="87" t="s">
        <v>12</v>
      </c>
      <c r="D365" s="93">
        <v>0</v>
      </c>
      <c r="E365" s="93">
        <v>0</v>
      </c>
      <c r="F365" s="93">
        <v>0</v>
      </c>
      <c r="G365" s="67">
        <f t="shared" si="95"/>
        <v>0</v>
      </c>
    </row>
    <row r="366" spans="1:7" s="23" customFormat="1" ht="26.25" hidden="1">
      <c r="A366" s="324"/>
      <c r="B366" s="324"/>
      <c r="C366" s="87" t="s">
        <v>49</v>
      </c>
      <c r="D366" s="93">
        <v>0</v>
      </c>
      <c r="E366" s="93">
        <v>0</v>
      </c>
      <c r="F366" s="93">
        <v>0</v>
      </c>
      <c r="G366" s="67">
        <f t="shared" si="95"/>
        <v>0</v>
      </c>
    </row>
    <row r="367" spans="1:7" s="23" customFormat="1" ht="15.75" hidden="1" customHeight="1">
      <c r="A367" s="324"/>
      <c r="B367" s="324"/>
      <c r="C367" s="96" t="s">
        <v>719</v>
      </c>
      <c r="D367" s="93">
        <v>0</v>
      </c>
      <c r="E367" s="93">
        <v>0</v>
      </c>
      <c r="F367" s="93">
        <v>0</v>
      </c>
      <c r="G367" s="67">
        <f t="shared" si="95"/>
        <v>0</v>
      </c>
    </row>
    <row r="368" spans="1:7" s="23" customFormat="1" ht="15.75" hidden="1" customHeight="1">
      <c r="A368" s="324"/>
      <c r="B368" s="324"/>
      <c r="C368" s="87" t="s">
        <v>53</v>
      </c>
      <c r="D368" s="93">
        <v>0</v>
      </c>
      <c r="E368" s="93">
        <v>0</v>
      </c>
      <c r="F368" s="93">
        <v>0</v>
      </c>
      <c r="G368" s="67">
        <f t="shared" si="95"/>
        <v>0</v>
      </c>
    </row>
    <row r="369" spans="1:7" s="23" customFormat="1" ht="15.75" hidden="1" customHeight="1">
      <c r="A369" s="324"/>
      <c r="B369" s="324"/>
      <c r="C369" s="87" t="s">
        <v>51</v>
      </c>
      <c r="D369" s="93">
        <v>0</v>
      </c>
      <c r="E369" s="93">
        <v>0</v>
      </c>
      <c r="F369" s="93">
        <v>0</v>
      </c>
      <c r="G369" s="67">
        <f t="shared" si="95"/>
        <v>0</v>
      </c>
    </row>
    <row r="370" spans="1:7" s="23" customFormat="1" ht="15.75" hidden="1" customHeight="1">
      <c r="A370" s="324" t="s">
        <v>710</v>
      </c>
      <c r="B370" s="324" t="s">
        <v>713</v>
      </c>
      <c r="C370" s="87" t="s">
        <v>47</v>
      </c>
      <c r="D370" s="90">
        <f>SUM(D371:D376)</f>
        <v>0</v>
      </c>
      <c r="E370" s="90">
        <f>SUM(E371:E376)</f>
        <v>0</v>
      </c>
      <c r="F370" s="90">
        <f>SUM(F371:F376)</f>
        <v>0</v>
      </c>
      <c r="G370" s="67">
        <f t="shared" si="95"/>
        <v>0</v>
      </c>
    </row>
    <row r="371" spans="1:7" s="23" customFormat="1" ht="16.5" hidden="1" customHeight="1">
      <c r="A371" s="324"/>
      <c r="B371" s="324"/>
      <c r="C371" s="96" t="s">
        <v>48</v>
      </c>
      <c r="D371" s="93">
        <v>0</v>
      </c>
      <c r="E371" s="93">
        <v>0</v>
      </c>
      <c r="F371" s="93">
        <v>0</v>
      </c>
      <c r="G371" s="67">
        <f t="shared" si="95"/>
        <v>0</v>
      </c>
    </row>
    <row r="372" spans="1:7" s="23" customFormat="1" ht="15.75" hidden="1" customHeight="1">
      <c r="A372" s="324"/>
      <c r="B372" s="324"/>
      <c r="C372" s="87" t="s">
        <v>12</v>
      </c>
      <c r="D372" s="93">
        <v>0</v>
      </c>
      <c r="E372" s="93">
        <v>0</v>
      </c>
      <c r="F372" s="93">
        <v>0</v>
      </c>
      <c r="G372" s="67">
        <f t="shared" si="95"/>
        <v>0</v>
      </c>
    </row>
    <row r="373" spans="1:7" s="23" customFormat="1" ht="26.25" hidden="1">
      <c r="A373" s="324"/>
      <c r="B373" s="324"/>
      <c r="C373" s="87" t="s">
        <v>49</v>
      </c>
      <c r="D373" s="93">
        <v>0</v>
      </c>
      <c r="E373" s="93">
        <v>0</v>
      </c>
      <c r="F373" s="93">
        <v>0</v>
      </c>
      <c r="G373" s="67">
        <f t="shared" si="95"/>
        <v>0</v>
      </c>
    </row>
    <row r="374" spans="1:7" s="23" customFormat="1" ht="14.25" hidden="1" customHeight="1">
      <c r="A374" s="324"/>
      <c r="B374" s="324"/>
      <c r="C374" s="96" t="s">
        <v>719</v>
      </c>
      <c r="D374" s="93">
        <v>0</v>
      </c>
      <c r="E374" s="93">
        <v>0</v>
      </c>
      <c r="F374" s="93">
        <v>0</v>
      </c>
      <c r="G374" s="67">
        <f t="shared" si="95"/>
        <v>0</v>
      </c>
    </row>
    <row r="375" spans="1:7" s="23" customFormat="1" ht="15.75" hidden="1" customHeight="1">
      <c r="A375" s="324"/>
      <c r="B375" s="324"/>
      <c r="C375" s="87" t="s">
        <v>53</v>
      </c>
      <c r="D375" s="93">
        <v>0</v>
      </c>
      <c r="E375" s="93">
        <v>0</v>
      </c>
      <c r="F375" s="93">
        <v>0</v>
      </c>
      <c r="G375" s="67">
        <f t="shared" si="95"/>
        <v>0</v>
      </c>
    </row>
    <row r="376" spans="1:7" s="23" customFormat="1" ht="15.75" hidden="1" customHeight="1">
      <c r="A376" s="324"/>
      <c r="B376" s="324"/>
      <c r="C376" s="87" t="s">
        <v>51</v>
      </c>
      <c r="D376" s="93">
        <v>0</v>
      </c>
      <c r="E376" s="93">
        <v>0</v>
      </c>
      <c r="F376" s="93">
        <v>0</v>
      </c>
      <c r="G376" s="67">
        <f t="shared" si="95"/>
        <v>0</v>
      </c>
    </row>
    <row r="377" spans="1:7" s="149" customFormat="1" ht="15" customHeight="1">
      <c r="A377" s="330" t="s">
        <v>14</v>
      </c>
      <c r="B377" s="330" t="s">
        <v>1251</v>
      </c>
      <c r="C377" s="84" t="s">
        <v>47</v>
      </c>
      <c r="D377" s="92">
        <f>SUM(D378:D383)</f>
        <v>3745.9235899999999</v>
      </c>
      <c r="E377" s="92">
        <f>SUM(E378:E383)</f>
        <v>3745.9234899999997</v>
      </c>
      <c r="F377" s="92">
        <f>SUM(F378:F383)</f>
        <v>3745.9234899999997</v>
      </c>
      <c r="G377" s="67">
        <f t="shared" si="95"/>
        <v>1.0000000020227162E-4</v>
      </c>
    </row>
    <row r="378" spans="1:7" s="42" customFormat="1" ht="25.5" customHeight="1">
      <c r="A378" s="330"/>
      <c r="B378" s="330"/>
      <c r="C378" s="84" t="s">
        <v>48</v>
      </c>
      <c r="D378" s="92">
        <f>D385+D413</f>
        <v>611.23541999999998</v>
      </c>
      <c r="E378" s="92">
        <f t="shared" ref="E378:F378" si="110">E385+E413</f>
        <v>611.23541999999998</v>
      </c>
      <c r="F378" s="92">
        <f t="shared" si="110"/>
        <v>611.23541999999998</v>
      </c>
      <c r="G378" s="67">
        <f t="shared" si="95"/>
        <v>0</v>
      </c>
    </row>
    <row r="379" spans="1:7" s="42" customFormat="1">
      <c r="A379" s="330"/>
      <c r="B379" s="330"/>
      <c r="C379" s="85" t="s">
        <v>12</v>
      </c>
      <c r="D379" s="92">
        <f t="shared" ref="D379:F379" si="111">D386+D414</f>
        <v>2083.7145599999999</v>
      </c>
      <c r="E379" s="92">
        <f t="shared" si="111"/>
        <v>2083.7144899999998</v>
      </c>
      <c r="F379" s="92">
        <f t="shared" si="111"/>
        <v>2083.7144899999998</v>
      </c>
      <c r="G379" s="67">
        <f t="shared" si="95"/>
        <v>7.0000000050640665E-5</v>
      </c>
    </row>
    <row r="380" spans="1:7" s="42" customFormat="1" ht="51.75" customHeight="1">
      <c r="A380" s="330"/>
      <c r="B380" s="330"/>
      <c r="C380" s="85" t="s">
        <v>49</v>
      </c>
      <c r="D380" s="92">
        <f t="shared" ref="D380:F380" si="112">D387+D415</f>
        <v>1050.97361</v>
      </c>
      <c r="E380" s="92">
        <f t="shared" si="112"/>
        <v>1050.9735799999999</v>
      </c>
      <c r="F380" s="92">
        <f t="shared" si="112"/>
        <v>1050.9735799999999</v>
      </c>
      <c r="G380" s="67">
        <f t="shared" si="95"/>
        <v>3.0000000151630957E-5</v>
      </c>
    </row>
    <row r="381" spans="1:7" s="42" customFormat="1" ht="25.5" customHeight="1">
      <c r="A381" s="330"/>
      <c r="B381" s="330"/>
      <c r="C381" s="84" t="s">
        <v>56</v>
      </c>
      <c r="D381" s="92">
        <f t="shared" ref="D381:F381" si="113">D388+D416</f>
        <v>0</v>
      </c>
      <c r="E381" s="92">
        <f t="shared" si="113"/>
        <v>0</v>
      </c>
      <c r="F381" s="92">
        <f t="shared" si="113"/>
        <v>0</v>
      </c>
      <c r="G381" s="67">
        <f t="shared" si="95"/>
        <v>0</v>
      </c>
    </row>
    <row r="382" spans="1:7" s="42" customFormat="1">
      <c r="A382" s="330"/>
      <c r="B382" s="330"/>
      <c r="C382" s="85" t="s">
        <v>50</v>
      </c>
      <c r="D382" s="92">
        <f t="shared" ref="D382:F382" si="114">D389+D417</f>
        <v>0</v>
      </c>
      <c r="E382" s="92">
        <f t="shared" si="114"/>
        <v>0</v>
      </c>
      <c r="F382" s="92">
        <f t="shared" si="114"/>
        <v>0</v>
      </c>
      <c r="G382" s="67">
        <f t="shared" si="95"/>
        <v>0</v>
      </c>
    </row>
    <row r="383" spans="1:7" s="42" customFormat="1">
      <c r="A383" s="330"/>
      <c r="B383" s="330"/>
      <c r="C383" s="86" t="s">
        <v>51</v>
      </c>
      <c r="D383" s="92">
        <f t="shared" ref="D383:F383" si="115">D390+D418</f>
        <v>0</v>
      </c>
      <c r="E383" s="92">
        <f t="shared" si="115"/>
        <v>0</v>
      </c>
      <c r="F383" s="92">
        <f t="shared" si="115"/>
        <v>0</v>
      </c>
      <c r="G383" s="67">
        <f t="shared" si="95"/>
        <v>0</v>
      </c>
    </row>
    <row r="384" spans="1:7" s="23" customFormat="1" ht="15.75" customHeight="1">
      <c r="A384" s="324" t="s">
        <v>17</v>
      </c>
      <c r="B384" s="324" t="s">
        <v>1115</v>
      </c>
      <c r="C384" s="87" t="s">
        <v>47</v>
      </c>
      <c r="D384" s="90">
        <f>SUM(D385:D390)</f>
        <v>3694.9499799999999</v>
      </c>
      <c r="E384" s="90">
        <f>SUM(E385:E390)</f>
        <v>3694.9498799999997</v>
      </c>
      <c r="F384" s="90">
        <f>SUM(F385:F390)</f>
        <v>3694.9498799999997</v>
      </c>
      <c r="G384" s="67">
        <f t="shared" si="95"/>
        <v>1.0000000020227162E-4</v>
      </c>
    </row>
    <row r="385" spans="1:7" s="23" customFormat="1" ht="17.25" customHeight="1">
      <c r="A385" s="324"/>
      <c r="B385" s="324"/>
      <c r="C385" s="96" t="s">
        <v>48</v>
      </c>
      <c r="D385" s="93">
        <f>D392+D399</f>
        <v>611.23541999999998</v>
      </c>
      <c r="E385" s="93">
        <f t="shared" ref="E385:F385" si="116">E392+E399</f>
        <v>611.23541999999998</v>
      </c>
      <c r="F385" s="93">
        <f t="shared" si="116"/>
        <v>611.23541999999998</v>
      </c>
      <c r="G385" s="67">
        <f t="shared" si="95"/>
        <v>0</v>
      </c>
    </row>
    <row r="386" spans="1:7" s="23" customFormat="1" ht="15.75" customHeight="1">
      <c r="A386" s="324"/>
      <c r="B386" s="324"/>
      <c r="C386" s="87" t="s">
        <v>12</v>
      </c>
      <c r="D386" s="93">
        <f t="shared" ref="D386:F386" si="117">D393+D400</f>
        <v>2083.7145599999999</v>
      </c>
      <c r="E386" s="93">
        <f t="shared" si="117"/>
        <v>2083.7144899999998</v>
      </c>
      <c r="F386" s="93">
        <f t="shared" si="117"/>
        <v>2083.7144899999998</v>
      </c>
      <c r="G386" s="67">
        <f t="shared" si="95"/>
        <v>7.0000000050640665E-5</v>
      </c>
    </row>
    <row r="387" spans="1:7" s="23" customFormat="1" ht="26.25">
      <c r="A387" s="324"/>
      <c r="B387" s="324"/>
      <c r="C387" s="87" t="s">
        <v>49</v>
      </c>
      <c r="D387" s="93">
        <f t="shared" ref="D387:F387" si="118">D394+D401</f>
        <v>1000</v>
      </c>
      <c r="E387" s="93">
        <f t="shared" si="118"/>
        <v>999.99996999999996</v>
      </c>
      <c r="F387" s="93">
        <f t="shared" si="118"/>
        <v>999.99996999999996</v>
      </c>
      <c r="G387" s="67">
        <f t="shared" si="95"/>
        <v>3.0000000037944119E-5</v>
      </c>
    </row>
    <row r="388" spans="1:7" s="23" customFormat="1" ht="15.75" customHeight="1">
      <c r="A388" s="324"/>
      <c r="B388" s="324"/>
      <c r="C388" s="96" t="s">
        <v>56</v>
      </c>
      <c r="D388" s="93">
        <f t="shared" ref="D388:F388" si="119">D395+D402</f>
        <v>0</v>
      </c>
      <c r="E388" s="93">
        <f t="shared" si="119"/>
        <v>0</v>
      </c>
      <c r="F388" s="93">
        <f t="shared" si="119"/>
        <v>0</v>
      </c>
      <c r="G388" s="67">
        <f t="shared" si="95"/>
        <v>0</v>
      </c>
    </row>
    <row r="389" spans="1:7" s="23" customFormat="1" ht="15.75" customHeight="1">
      <c r="A389" s="324"/>
      <c r="B389" s="324"/>
      <c r="C389" s="87" t="s">
        <v>50</v>
      </c>
      <c r="D389" s="93">
        <f t="shared" ref="D389:F389" si="120">D396+D403</f>
        <v>0</v>
      </c>
      <c r="E389" s="93">
        <f t="shared" si="120"/>
        <v>0</v>
      </c>
      <c r="F389" s="93">
        <f t="shared" si="120"/>
        <v>0</v>
      </c>
      <c r="G389" s="67">
        <f t="shared" si="95"/>
        <v>0</v>
      </c>
    </row>
    <row r="390" spans="1:7" s="23" customFormat="1" ht="15.75" customHeight="1">
      <c r="A390" s="324"/>
      <c r="B390" s="324"/>
      <c r="C390" s="87" t="s">
        <v>51</v>
      </c>
      <c r="D390" s="93">
        <f t="shared" ref="D390:F390" si="121">D397+D404</f>
        <v>0</v>
      </c>
      <c r="E390" s="93">
        <f t="shared" si="121"/>
        <v>0</v>
      </c>
      <c r="F390" s="93">
        <f t="shared" si="121"/>
        <v>0</v>
      </c>
      <c r="G390" s="67">
        <f t="shared" ref="G390:G453" si="122">D390-E390</f>
        <v>0</v>
      </c>
    </row>
    <row r="391" spans="1:7" s="23" customFormat="1" ht="15.75" customHeight="1">
      <c r="A391" s="324" t="s">
        <v>18</v>
      </c>
      <c r="B391" s="324" t="s">
        <v>1252</v>
      </c>
      <c r="C391" s="87" t="s">
        <v>47</v>
      </c>
      <c r="D391" s="90">
        <f>SUM(D392:D397)</f>
        <v>3694.9499799999999</v>
      </c>
      <c r="E391" s="90">
        <f>SUM(E392:E397)</f>
        <v>3694.9498799999997</v>
      </c>
      <c r="F391" s="90">
        <f>SUM(F392:F397)</f>
        <v>3694.9498799999997</v>
      </c>
      <c r="G391" s="67">
        <f t="shared" si="122"/>
        <v>1.0000000020227162E-4</v>
      </c>
    </row>
    <row r="392" spans="1:7" s="23" customFormat="1" ht="16.5" customHeight="1">
      <c r="A392" s="324"/>
      <c r="B392" s="324"/>
      <c r="C392" s="96" t="s">
        <v>48</v>
      </c>
      <c r="D392" s="93">
        <f>'Приложение 11 '!G291</f>
        <v>611.23541999999998</v>
      </c>
      <c r="E392" s="93">
        <f>F392</f>
        <v>611.23541999999998</v>
      </c>
      <c r="F392" s="93">
        <f>'Приложение 11 '!K291</f>
        <v>611.23541999999998</v>
      </c>
      <c r="G392" s="67">
        <f t="shared" si="122"/>
        <v>0</v>
      </c>
    </row>
    <row r="393" spans="1:7" s="23" customFormat="1" ht="15.75" customHeight="1">
      <c r="A393" s="324"/>
      <c r="B393" s="324"/>
      <c r="C393" s="87" t="s">
        <v>12</v>
      </c>
      <c r="D393" s="93">
        <f>'Приложение 11 '!H293</f>
        <v>2083.7145599999999</v>
      </c>
      <c r="E393" s="93">
        <f t="shared" ref="E393:E397" si="123">F393</f>
        <v>2083.7144899999998</v>
      </c>
      <c r="F393" s="93">
        <f>'Приложение 11 '!L293</f>
        <v>2083.7144899999998</v>
      </c>
      <c r="G393" s="67">
        <f t="shared" si="122"/>
        <v>7.0000000050640665E-5</v>
      </c>
    </row>
    <row r="394" spans="1:7" s="23" customFormat="1" ht="26.25">
      <c r="A394" s="324"/>
      <c r="B394" s="324"/>
      <c r="C394" s="87" t="s">
        <v>49</v>
      </c>
      <c r="D394" s="93">
        <f>'Приложение 11 '!I293</f>
        <v>1000</v>
      </c>
      <c r="E394" s="93">
        <f t="shared" si="123"/>
        <v>999.99996999999996</v>
      </c>
      <c r="F394" s="93">
        <f>'Приложение 11 '!M291</f>
        <v>999.99996999999996</v>
      </c>
      <c r="G394" s="67">
        <f t="shared" si="122"/>
        <v>3.0000000037944119E-5</v>
      </c>
    </row>
    <row r="395" spans="1:7" s="23" customFormat="1" ht="15.75" customHeight="1">
      <c r="A395" s="324"/>
      <c r="B395" s="324"/>
      <c r="C395" s="96" t="s">
        <v>56</v>
      </c>
      <c r="D395" s="93">
        <v>0</v>
      </c>
      <c r="E395" s="93">
        <f t="shared" si="123"/>
        <v>0</v>
      </c>
      <c r="F395" s="93">
        <v>0</v>
      </c>
      <c r="G395" s="67">
        <f t="shared" si="122"/>
        <v>0</v>
      </c>
    </row>
    <row r="396" spans="1:7" s="23" customFormat="1" ht="15.75" customHeight="1">
      <c r="A396" s="324"/>
      <c r="B396" s="324"/>
      <c r="C396" s="87" t="s">
        <v>53</v>
      </c>
      <c r="D396" s="93"/>
      <c r="E396" s="93">
        <f t="shared" si="123"/>
        <v>0</v>
      </c>
      <c r="F396" s="93"/>
      <c r="G396" s="67">
        <f t="shared" si="122"/>
        <v>0</v>
      </c>
    </row>
    <row r="397" spans="1:7" s="23" customFormat="1" ht="15.75" customHeight="1">
      <c r="A397" s="324"/>
      <c r="B397" s="324"/>
      <c r="C397" s="87" t="s">
        <v>51</v>
      </c>
      <c r="D397" s="150"/>
      <c r="E397" s="93">
        <f t="shared" si="123"/>
        <v>0</v>
      </c>
      <c r="F397" s="150"/>
      <c r="G397" s="67">
        <f t="shared" si="122"/>
        <v>0</v>
      </c>
    </row>
    <row r="398" spans="1:7" s="23" customFormat="1" ht="15.75" customHeight="1">
      <c r="A398" s="324" t="s">
        <v>23</v>
      </c>
      <c r="B398" s="324" t="s">
        <v>1118</v>
      </c>
      <c r="C398" s="87" t="s">
        <v>47</v>
      </c>
      <c r="D398" s="90">
        <f>SUM(D399:D404)</f>
        <v>0</v>
      </c>
      <c r="E398" s="90">
        <f>SUM(E399:E404)</f>
        <v>0</v>
      </c>
      <c r="F398" s="90">
        <f>SUM(F399:F404)</f>
        <v>0</v>
      </c>
      <c r="G398" s="67">
        <f t="shared" si="122"/>
        <v>0</v>
      </c>
    </row>
    <row r="399" spans="1:7" s="23" customFormat="1" ht="16.5" customHeight="1">
      <c r="A399" s="324"/>
      <c r="B399" s="324"/>
      <c r="C399" s="96" t="s">
        <v>48</v>
      </c>
      <c r="D399" s="93">
        <v>0</v>
      </c>
      <c r="E399" s="93">
        <v>0</v>
      </c>
      <c r="F399" s="93">
        <v>0</v>
      </c>
      <c r="G399" s="67">
        <f t="shared" si="122"/>
        <v>0</v>
      </c>
    </row>
    <row r="400" spans="1:7" s="23" customFormat="1" ht="15.75" customHeight="1">
      <c r="A400" s="324"/>
      <c r="B400" s="324"/>
      <c r="C400" s="87" t="s">
        <v>12</v>
      </c>
      <c r="D400" s="93">
        <v>0</v>
      </c>
      <c r="E400" s="93">
        <v>0</v>
      </c>
      <c r="F400" s="93">
        <v>0</v>
      </c>
      <c r="G400" s="67">
        <f t="shared" si="122"/>
        <v>0</v>
      </c>
    </row>
    <row r="401" spans="1:7" s="23" customFormat="1" ht="26.25">
      <c r="A401" s="324"/>
      <c r="B401" s="324"/>
      <c r="C401" s="87" t="s">
        <v>49</v>
      </c>
      <c r="D401" s="93">
        <v>0</v>
      </c>
      <c r="E401" s="93">
        <v>0</v>
      </c>
      <c r="F401" s="93">
        <v>0</v>
      </c>
      <c r="G401" s="67">
        <f t="shared" si="122"/>
        <v>0</v>
      </c>
    </row>
    <row r="402" spans="1:7" s="23" customFormat="1" ht="15.75" customHeight="1">
      <c r="A402" s="324"/>
      <c r="B402" s="324"/>
      <c r="C402" s="96" t="s">
        <v>56</v>
      </c>
      <c r="D402" s="93">
        <v>0</v>
      </c>
      <c r="E402" s="93">
        <v>0</v>
      </c>
      <c r="F402" s="93">
        <v>0</v>
      </c>
      <c r="G402" s="67">
        <f t="shared" si="122"/>
        <v>0</v>
      </c>
    </row>
    <row r="403" spans="1:7" s="23" customFormat="1" ht="15.75" customHeight="1">
      <c r="A403" s="324"/>
      <c r="B403" s="324"/>
      <c r="C403" s="87" t="s">
        <v>53</v>
      </c>
      <c r="D403" s="93">
        <v>0</v>
      </c>
      <c r="E403" s="93">
        <v>0</v>
      </c>
      <c r="F403" s="93">
        <v>0</v>
      </c>
      <c r="G403" s="67">
        <f t="shared" si="122"/>
        <v>0</v>
      </c>
    </row>
    <row r="404" spans="1:7" s="23" customFormat="1" ht="15.75" customHeight="1">
      <c r="A404" s="324"/>
      <c r="B404" s="324"/>
      <c r="C404" s="87" t="s">
        <v>51</v>
      </c>
      <c r="D404" s="93">
        <v>0</v>
      </c>
      <c r="E404" s="93">
        <v>0</v>
      </c>
      <c r="F404" s="93">
        <v>0</v>
      </c>
      <c r="G404" s="67">
        <f t="shared" si="122"/>
        <v>0</v>
      </c>
    </row>
    <row r="405" spans="1:7" s="23" customFormat="1" ht="15.75" customHeight="1">
      <c r="A405" s="325" t="s">
        <v>313</v>
      </c>
      <c r="B405" s="325" t="s">
        <v>1253</v>
      </c>
      <c r="C405" s="66" t="s">
        <v>47</v>
      </c>
      <c r="D405" s="94">
        <f>SUM(D406:D411)</f>
        <v>0</v>
      </c>
      <c r="E405" s="94">
        <f>SUM(E406:E411)</f>
        <v>0</v>
      </c>
      <c r="F405" s="94">
        <f>SUM(F406:F411)</f>
        <v>0</v>
      </c>
      <c r="G405" s="67">
        <f t="shared" si="122"/>
        <v>0</v>
      </c>
    </row>
    <row r="406" spans="1:7" s="23" customFormat="1" ht="16.5" customHeight="1">
      <c r="A406" s="325"/>
      <c r="B406" s="325"/>
      <c r="C406" s="65" t="s">
        <v>48</v>
      </c>
      <c r="D406" s="94">
        <v>0</v>
      </c>
      <c r="E406" s="94">
        <v>0</v>
      </c>
      <c r="F406" s="94">
        <v>0</v>
      </c>
      <c r="G406" s="67">
        <f t="shared" si="122"/>
        <v>0</v>
      </c>
    </row>
    <row r="407" spans="1:7" s="23" customFormat="1" ht="15.75" customHeight="1">
      <c r="A407" s="325"/>
      <c r="B407" s="325"/>
      <c r="C407" s="66" t="s">
        <v>12</v>
      </c>
      <c r="D407" s="94">
        <v>0</v>
      </c>
      <c r="E407" s="94">
        <v>0</v>
      </c>
      <c r="F407" s="94">
        <v>0</v>
      </c>
      <c r="G407" s="67">
        <f t="shared" si="122"/>
        <v>0</v>
      </c>
    </row>
    <row r="408" spans="1:7" s="23" customFormat="1" ht="26.25">
      <c r="A408" s="325"/>
      <c r="B408" s="325"/>
      <c r="C408" s="66" t="s">
        <v>49</v>
      </c>
      <c r="D408" s="94">
        <v>0</v>
      </c>
      <c r="E408" s="94">
        <v>0</v>
      </c>
      <c r="F408" s="94">
        <v>0</v>
      </c>
      <c r="G408" s="67">
        <f t="shared" si="122"/>
        <v>0</v>
      </c>
    </row>
    <row r="409" spans="1:7" s="23" customFormat="1" ht="15.75" customHeight="1">
      <c r="A409" s="325"/>
      <c r="B409" s="325"/>
      <c r="C409" s="65" t="s">
        <v>56</v>
      </c>
      <c r="D409" s="94">
        <v>0</v>
      </c>
      <c r="E409" s="94">
        <v>0</v>
      </c>
      <c r="F409" s="94">
        <v>0</v>
      </c>
      <c r="G409" s="67">
        <f t="shared" si="122"/>
        <v>0</v>
      </c>
    </row>
    <row r="410" spans="1:7" s="23" customFormat="1" ht="15.75" customHeight="1">
      <c r="A410" s="325"/>
      <c r="B410" s="325"/>
      <c r="C410" s="66" t="s">
        <v>53</v>
      </c>
      <c r="D410" s="94">
        <v>0</v>
      </c>
      <c r="E410" s="94">
        <v>0</v>
      </c>
      <c r="F410" s="94">
        <v>0</v>
      </c>
      <c r="G410" s="67">
        <f t="shared" si="122"/>
        <v>0</v>
      </c>
    </row>
    <row r="411" spans="1:7" s="23" customFormat="1" ht="15.75" customHeight="1">
      <c r="A411" s="325"/>
      <c r="B411" s="325"/>
      <c r="C411" s="66" t="s">
        <v>51</v>
      </c>
      <c r="D411" s="94">
        <v>0</v>
      </c>
      <c r="E411" s="94">
        <v>0</v>
      </c>
      <c r="F411" s="94">
        <v>0</v>
      </c>
      <c r="G411" s="67">
        <f t="shared" si="122"/>
        <v>0</v>
      </c>
    </row>
    <row r="412" spans="1:7" s="23" customFormat="1" ht="15.75" customHeight="1">
      <c r="A412" s="324" t="s">
        <v>19</v>
      </c>
      <c r="B412" s="324" t="s">
        <v>333</v>
      </c>
      <c r="C412" s="87" t="s">
        <v>47</v>
      </c>
      <c r="D412" s="90">
        <f>SUM(D413:D418)</f>
        <v>50.973610000000001</v>
      </c>
      <c r="E412" s="90">
        <f>SUM(E413:E418)</f>
        <v>50.973610000000001</v>
      </c>
      <c r="F412" s="90">
        <f>SUM(F413:F418)</f>
        <v>50.973610000000001</v>
      </c>
      <c r="G412" s="67">
        <f t="shared" si="122"/>
        <v>0</v>
      </c>
    </row>
    <row r="413" spans="1:7" s="23" customFormat="1" ht="17.25" customHeight="1">
      <c r="A413" s="324"/>
      <c r="B413" s="324"/>
      <c r="C413" s="96" t="s">
        <v>48</v>
      </c>
      <c r="D413" s="93">
        <f>D420+D427</f>
        <v>0</v>
      </c>
      <c r="E413" s="93">
        <f t="shared" ref="E413:F413" si="124">E420+E427</f>
        <v>0</v>
      </c>
      <c r="F413" s="93">
        <f t="shared" si="124"/>
        <v>0</v>
      </c>
      <c r="G413" s="67">
        <f t="shared" si="122"/>
        <v>0</v>
      </c>
    </row>
    <row r="414" spans="1:7" s="23" customFormat="1" ht="15.75" customHeight="1">
      <c r="A414" s="324"/>
      <c r="B414" s="324"/>
      <c r="C414" s="87" t="s">
        <v>12</v>
      </c>
      <c r="D414" s="93">
        <f t="shared" ref="D414:F414" si="125">D421+D428</f>
        <v>0</v>
      </c>
      <c r="E414" s="93">
        <f t="shared" si="125"/>
        <v>0</v>
      </c>
      <c r="F414" s="93">
        <f t="shared" si="125"/>
        <v>0</v>
      </c>
      <c r="G414" s="67">
        <f t="shared" si="122"/>
        <v>0</v>
      </c>
    </row>
    <row r="415" spans="1:7" s="23" customFormat="1" ht="26.25">
      <c r="A415" s="324"/>
      <c r="B415" s="324"/>
      <c r="C415" s="87" t="s">
        <v>49</v>
      </c>
      <c r="D415" s="93">
        <f t="shared" ref="D415:F415" si="126">D422+D429</f>
        <v>50.973610000000001</v>
      </c>
      <c r="E415" s="93">
        <f t="shared" si="126"/>
        <v>50.973610000000001</v>
      </c>
      <c r="F415" s="93">
        <f t="shared" si="126"/>
        <v>50.973610000000001</v>
      </c>
      <c r="G415" s="67">
        <f t="shared" si="122"/>
        <v>0</v>
      </c>
    </row>
    <row r="416" spans="1:7" s="23" customFormat="1" ht="15.75" customHeight="1">
      <c r="A416" s="324"/>
      <c r="B416" s="324"/>
      <c r="C416" s="96" t="s">
        <v>56</v>
      </c>
      <c r="D416" s="93">
        <f t="shared" ref="D416:F416" si="127">D423+D430</f>
        <v>0</v>
      </c>
      <c r="E416" s="93">
        <f t="shared" si="127"/>
        <v>0</v>
      </c>
      <c r="F416" s="93">
        <f t="shared" si="127"/>
        <v>0</v>
      </c>
      <c r="G416" s="67">
        <f t="shared" si="122"/>
        <v>0</v>
      </c>
    </row>
    <row r="417" spans="1:7" s="23" customFormat="1" ht="15.75" customHeight="1">
      <c r="A417" s="324"/>
      <c r="B417" s="324"/>
      <c r="C417" s="87" t="s">
        <v>53</v>
      </c>
      <c r="D417" s="93">
        <f t="shared" ref="D417:F417" si="128">D424+D431</f>
        <v>0</v>
      </c>
      <c r="E417" s="93">
        <f t="shared" si="128"/>
        <v>0</v>
      </c>
      <c r="F417" s="93">
        <f t="shared" si="128"/>
        <v>0</v>
      </c>
      <c r="G417" s="67">
        <f t="shared" si="122"/>
        <v>0</v>
      </c>
    </row>
    <row r="418" spans="1:7" s="23" customFormat="1" ht="15.75" customHeight="1">
      <c r="A418" s="324"/>
      <c r="B418" s="324"/>
      <c r="C418" s="87" t="s">
        <v>51</v>
      </c>
      <c r="D418" s="93">
        <f t="shared" ref="D418:F418" si="129">D425+D432</f>
        <v>0</v>
      </c>
      <c r="E418" s="93">
        <f t="shared" si="129"/>
        <v>0</v>
      </c>
      <c r="F418" s="93">
        <f t="shared" si="129"/>
        <v>0</v>
      </c>
      <c r="G418" s="67">
        <f t="shared" si="122"/>
        <v>0</v>
      </c>
    </row>
    <row r="419" spans="1:7" s="23" customFormat="1" ht="15.75" customHeight="1">
      <c r="A419" s="324" t="s">
        <v>20</v>
      </c>
      <c r="B419" s="324" t="s">
        <v>335</v>
      </c>
      <c r="C419" s="87" t="s">
        <v>47</v>
      </c>
      <c r="D419" s="90">
        <f>SUM(D420:D425)</f>
        <v>50.973610000000001</v>
      </c>
      <c r="E419" s="90">
        <f>SUM(E420:E425)</f>
        <v>50.973610000000001</v>
      </c>
      <c r="F419" s="90">
        <f>SUM(F420:F425)</f>
        <v>50.973610000000001</v>
      </c>
      <c r="G419" s="67">
        <f t="shared" si="122"/>
        <v>0</v>
      </c>
    </row>
    <row r="420" spans="1:7" s="23" customFormat="1" ht="16.5" customHeight="1">
      <c r="A420" s="324"/>
      <c r="B420" s="324"/>
      <c r="C420" s="96" t="s">
        <v>48</v>
      </c>
      <c r="D420" s="93">
        <v>0</v>
      </c>
      <c r="E420" s="93">
        <f>F420</f>
        <v>0</v>
      </c>
      <c r="F420" s="93">
        <v>0</v>
      </c>
      <c r="G420" s="67">
        <f t="shared" si="122"/>
        <v>0</v>
      </c>
    </row>
    <row r="421" spans="1:7" s="23" customFormat="1" ht="15.75" customHeight="1">
      <c r="A421" s="324"/>
      <c r="B421" s="324"/>
      <c r="C421" s="87" t="s">
        <v>12</v>
      </c>
      <c r="D421" s="93">
        <v>0</v>
      </c>
      <c r="E421" s="93">
        <f t="shared" ref="E421:E425" si="130">F421</f>
        <v>0</v>
      </c>
      <c r="F421" s="93">
        <v>0</v>
      </c>
      <c r="G421" s="67">
        <f t="shared" si="122"/>
        <v>0</v>
      </c>
    </row>
    <row r="422" spans="1:7" s="23" customFormat="1" ht="26.25">
      <c r="A422" s="324"/>
      <c r="B422" s="324"/>
      <c r="C422" s="87" t="s">
        <v>49</v>
      </c>
      <c r="D422" s="93">
        <f>'Приложение 11 '!I296</f>
        <v>50.973610000000001</v>
      </c>
      <c r="E422" s="93">
        <f t="shared" si="130"/>
        <v>50.973610000000001</v>
      </c>
      <c r="F422" s="93">
        <f>'Приложение 11 '!M296</f>
        <v>50.973610000000001</v>
      </c>
      <c r="G422" s="67">
        <f t="shared" si="122"/>
        <v>0</v>
      </c>
    </row>
    <row r="423" spans="1:7" s="23" customFormat="1" ht="15.75" customHeight="1">
      <c r="A423" s="324"/>
      <c r="B423" s="324"/>
      <c r="C423" s="96" t="s">
        <v>56</v>
      </c>
      <c r="D423" s="93">
        <v>0</v>
      </c>
      <c r="E423" s="93">
        <f t="shared" si="130"/>
        <v>0</v>
      </c>
      <c r="F423" s="93">
        <v>0</v>
      </c>
      <c r="G423" s="67">
        <f t="shared" si="122"/>
        <v>0</v>
      </c>
    </row>
    <row r="424" spans="1:7" s="23" customFormat="1" ht="15.75" customHeight="1">
      <c r="A424" s="324"/>
      <c r="B424" s="324"/>
      <c r="C424" s="87" t="s">
        <v>53</v>
      </c>
      <c r="D424" s="93">
        <v>0</v>
      </c>
      <c r="E424" s="93">
        <f t="shared" si="130"/>
        <v>0</v>
      </c>
      <c r="F424" s="93">
        <v>0</v>
      </c>
      <c r="G424" s="67">
        <f t="shared" si="122"/>
        <v>0</v>
      </c>
    </row>
    <row r="425" spans="1:7" s="23" customFormat="1" ht="15.75" customHeight="1">
      <c r="A425" s="324"/>
      <c r="B425" s="324"/>
      <c r="C425" s="87" t="s">
        <v>51</v>
      </c>
      <c r="D425" s="93">
        <v>0</v>
      </c>
      <c r="E425" s="93">
        <f t="shared" si="130"/>
        <v>0</v>
      </c>
      <c r="F425" s="93">
        <v>0</v>
      </c>
      <c r="G425" s="67">
        <f t="shared" si="122"/>
        <v>0</v>
      </c>
    </row>
    <row r="426" spans="1:7" s="23" customFormat="1" ht="15.75" customHeight="1">
      <c r="A426" s="324" t="s">
        <v>375</v>
      </c>
      <c r="B426" s="324" t="s">
        <v>1254</v>
      </c>
      <c r="C426" s="87" t="s">
        <v>47</v>
      </c>
      <c r="D426" s="90">
        <f>SUM(D427:D432)</f>
        <v>0</v>
      </c>
      <c r="E426" s="90">
        <f>SUM(E427:E432)</f>
        <v>0</v>
      </c>
      <c r="F426" s="90">
        <f>SUM(F427:F432)</f>
        <v>0</v>
      </c>
      <c r="G426" s="67">
        <f t="shared" si="122"/>
        <v>0</v>
      </c>
    </row>
    <row r="427" spans="1:7" s="23" customFormat="1" ht="16.5" customHeight="1">
      <c r="A427" s="324"/>
      <c r="B427" s="324"/>
      <c r="C427" s="96" t="s">
        <v>48</v>
      </c>
      <c r="D427" s="93">
        <v>0</v>
      </c>
      <c r="E427" s="93">
        <v>0</v>
      </c>
      <c r="F427" s="93">
        <v>0</v>
      </c>
      <c r="G427" s="67">
        <f t="shared" si="122"/>
        <v>0</v>
      </c>
    </row>
    <row r="428" spans="1:7" s="23" customFormat="1" ht="15.75" customHeight="1">
      <c r="A428" s="324"/>
      <c r="B428" s="324"/>
      <c r="C428" s="87" t="s">
        <v>12</v>
      </c>
      <c r="D428" s="93">
        <v>0</v>
      </c>
      <c r="E428" s="93">
        <v>0</v>
      </c>
      <c r="F428" s="93">
        <v>0</v>
      </c>
      <c r="G428" s="67">
        <f t="shared" si="122"/>
        <v>0</v>
      </c>
    </row>
    <row r="429" spans="1:7" s="23" customFormat="1" ht="26.25">
      <c r="A429" s="324"/>
      <c r="B429" s="324"/>
      <c r="C429" s="87" t="s">
        <v>49</v>
      </c>
      <c r="D429" s="93">
        <v>0</v>
      </c>
      <c r="E429" s="93">
        <v>0</v>
      </c>
      <c r="F429" s="93">
        <v>0</v>
      </c>
      <c r="G429" s="67">
        <f t="shared" si="122"/>
        <v>0</v>
      </c>
    </row>
    <row r="430" spans="1:7" s="23" customFormat="1" ht="15.75" customHeight="1">
      <c r="A430" s="324"/>
      <c r="B430" s="324"/>
      <c r="C430" s="96" t="s">
        <v>56</v>
      </c>
      <c r="D430" s="93">
        <v>0</v>
      </c>
      <c r="E430" s="93">
        <v>0</v>
      </c>
      <c r="F430" s="93">
        <v>0</v>
      </c>
      <c r="G430" s="67">
        <f t="shared" si="122"/>
        <v>0</v>
      </c>
    </row>
    <row r="431" spans="1:7" s="23" customFormat="1" ht="15.75" customHeight="1">
      <c r="A431" s="324"/>
      <c r="B431" s="324"/>
      <c r="C431" s="87" t="s">
        <v>53</v>
      </c>
      <c r="D431" s="93">
        <v>0</v>
      </c>
      <c r="E431" s="93">
        <v>0</v>
      </c>
      <c r="F431" s="93">
        <v>0</v>
      </c>
      <c r="G431" s="67">
        <f t="shared" si="122"/>
        <v>0</v>
      </c>
    </row>
    <row r="432" spans="1:7" s="23" customFormat="1" ht="15.75" customHeight="1">
      <c r="A432" s="324"/>
      <c r="B432" s="324"/>
      <c r="C432" s="87" t="s">
        <v>51</v>
      </c>
      <c r="D432" s="93">
        <v>0</v>
      </c>
      <c r="E432" s="93">
        <v>0</v>
      </c>
      <c r="F432" s="93">
        <v>0</v>
      </c>
      <c r="G432" s="67">
        <f t="shared" si="122"/>
        <v>0</v>
      </c>
    </row>
    <row r="433" spans="1:7" ht="18.75" customHeight="1">
      <c r="A433" s="330" t="s">
        <v>14</v>
      </c>
      <c r="B433" s="330" t="s">
        <v>818</v>
      </c>
      <c r="C433" s="84" t="s">
        <v>47</v>
      </c>
      <c r="D433" s="92">
        <f>SUM(D434:D439)</f>
        <v>360</v>
      </c>
      <c r="E433" s="92">
        <f>SUM(E434:E439)</f>
        <v>346.60719999999998</v>
      </c>
      <c r="F433" s="92">
        <f>SUM(F434:F439)</f>
        <v>346.60719999999998</v>
      </c>
      <c r="G433" s="67">
        <f t="shared" si="122"/>
        <v>13.392800000000022</v>
      </c>
    </row>
    <row r="434" spans="1:7" ht="18.75" customHeight="1">
      <c r="A434" s="330"/>
      <c r="B434" s="330"/>
      <c r="C434" s="84" t="s">
        <v>48</v>
      </c>
      <c r="D434" s="92">
        <f>D441+D469+D497</f>
        <v>0</v>
      </c>
      <c r="E434" s="92">
        <f t="shared" ref="E434:F434" si="131">E441+E469+E497</f>
        <v>0</v>
      </c>
      <c r="F434" s="92">
        <f t="shared" si="131"/>
        <v>0</v>
      </c>
      <c r="G434" s="67">
        <f t="shared" si="122"/>
        <v>0</v>
      </c>
    </row>
    <row r="435" spans="1:7" ht="18.75" customHeight="1">
      <c r="A435" s="330"/>
      <c r="B435" s="330"/>
      <c r="C435" s="85" t="s">
        <v>12</v>
      </c>
      <c r="D435" s="92">
        <f t="shared" ref="D435:F435" si="132">D442+D470+D498</f>
        <v>0</v>
      </c>
      <c r="E435" s="92">
        <f t="shared" si="132"/>
        <v>0</v>
      </c>
      <c r="F435" s="92">
        <f t="shared" si="132"/>
        <v>0</v>
      </c>
      <c r="G435" s="67">
        <f t="shared" si="122"/>
        <v>0</v>
      </c>
    </row>
    <row r="436" spans="1:7" ht="24.75" customHeight="1">
      <c r="A436" s="330"/>
      <c r="B436" s="330"/>
      <c r="C436" s="85" t="s">
        <v>49</v>
      </c>
      <c r="D436" s="92">
        <f t="shared" ref="D436:F436" si="133">D443+D471+D499</f>
        <v>360</v>
      </c>
      <c r="E436" s="92">
        <f t="shared" si="133"/>
        <v>346.60719999999998</v>
      </c>
      <c r="F436" s="92">
        <f t="shared" si="133"/>
        <v>346.60719999999998</v>
      </c>
      <c r="G436" s="67">
        <f t="shared" si="122"/>
        <v>13.392800000000022</v>
      </c>
    </row>
    <row r="437" spans="1:7" ht="18.75" customHeight="1">
      <c r="A437" s="330"/>
      <c r="B437" s="330"/>
      <c r="C437" s="84" t="s">
        <v>56</v>
      </c>
      <c r="D437" s="92">
        <f t="shared" ref="D437:F437" si="134">D444+D472+D500</f>
        <v>0</v>
      </c>
      <c r="E437" s="92">
        <f t="shared" si="134"/>
        <v>0</v>
      </c>
      <c r="F437" s="92">
        <f t="shared" si="134"/>
        <v>0</v>
      </c>
      <c r="G437" s="67">
        <f t="shared" si="122"/>
        <v>0</v>
      </c>
    </row>
    <row r="438" spans="1:7" ht="18.75" customHeight="1">
      <c r="A438" s="330"/>
      <c r="B438" s="330"/>
      <c r="C438" s="85" t="s">
        <v>50</v>
      </c>
      <c r="D438" s="92">
        <f t="shared" ref="D438:F438" si="135">D445+D473+D501</f>
        <v>0</v>
      </c>
      <c r="E438" s="92">
        <f t="shared" si="135"/>
        <v>0</v>
      </c>
      <c r="F438" s="92">
        <f t="shared" si="135"/>
        <v>0</v>
      </c>
      <c r="G438" s="67">
        <f t="shared" si="122"/>
        <v>0</v>
      </c>
    </row>
    <row r="439" spans="1:7" ht="18.75" customHeight="1">
      <c r="A439" s="330"/>
      <c r="B439" s="330"/>
      <c r="C439" s="86" t="s">
        <v>51</v>
      </c>
      <c r="D439" s="92">
        <f t="shared" ref="D439:F439" si="136">D446+D474+D502</f>
        <v>0</v>
      </c>
      <c r="E439" s="92">
        <f t="shared" si="136"/>
        <v>0</v>
      </c>
      <c r="F439" s="92">
        <f t="shared" si="136"/>
        <v>0</v>
      </c>
      <c r="G439" s="67">
        <f t="shared" si="122"/>
        <v>0</v>
      </c>
    </row>
    <row r="440" spans="1:7" ht="18.75" customHeight="1">
      <c r="A440" s="324" t="s">
        <v>17</v>
      </c>
      <c r="B440" s="324" t="s">
        <v>821</v>
      </c>
      <c r="C440" s="87" t="s">
        <v>47</v>
      </c>
      <c r="D440" s="90">
        <f>SUM(D441:D446)</f>
        <v>0</v>
      </c>
      <c r="E440" s="90">
        <f>SUM(E441:E446)</f>
        <v>0</v>
      </c>
      <c r="F440" s="90">
        <f>SUM(F441:F446)</f>
        <v>0</v>
      </c>
      <c r="G440" s="67">
        <f t="shared" si="122"/>
        <v>0</v>
      </c>
    </row>
    <row r="441" spans="1:7" ht="18.75" customHeight="1">
      <c r="A441" s="324"/>
      <c r="B441" s="324"/>
      <c r="C441" s="96" t="s">
        <v>11</v>
      </c>
      <c r="D441" s="93">
        <v>0</v>
      </c>
      <c r="E441" s="93">
        <v>0</v>
      </c>
      <c r="F441" s="93">
        <v>0</v>
      </c>
      <c r="G441" s="67">
        <f t="shared" si="122"/>
        <v>0</v>
      </c>
    </row>
    <row r="442" spans="1:7" ht="18.75" customHeight="1">
      <c r="A442" s="324"/>
      <c r="B442" s="324"/>
      <c r="C442" s="87" t="s">
        <v>12</v>
      </c>
      <c r="D442" s="93">
        <v>0</v>
      </c>
      <c r="E442" s="93">
        <v>0</v>
      </c>
      <c r="F442" s="93">
        <v>0</v>
      </c>
      <c r="G442" s="67">
        <f t="shared" si="122"/>
        <v>0</v>
      </c>
    </row>
    <row r="443" spans="1:7" ht="18.75" customHeight="1">
      <c r="A443" s="324"/>
      <c r="B443" s="324"/>
      <c r="C443" s="87" t="s">
        <v>49</v>
      </c>
      <c r="D443" s="93">
        <v>0</v>
      </c>
      <c r="E443" s="93">
        <v>0</v>
      </c>
      <c r="F443" s="93">
        <v>0</v>
      </c>
      <c r="G443" s="67">
        <f t="shared" si="122"/>
        <v>0</v>
      </c>
    </row>
    <row r="444" spans="1:7" ht="18.75" customHeight="1">
      <c r="A444" s="324"/>
      <c r="B444" s="324"/>
      <c r="C444" s="96" t="s">
        <v>719</v>
      </c>
      <c r="D444" s="93">
        <v>0</v>
      </c>
      <c r="E444" s="93">
        <v>0</v>
      </c>
      <c r="F444" s="93">
        <v>0</v>
      </c>
      <c r="G444" s="67">
        <f t="shared" si="122"/>
        <v>0</v>
      </c>
    </row>
    <row r="445" spans="1:7" ht="18.75" customHeight="1">
      <c r="A445" s="324"/>
      <c r="B445" s="324"/>
      <c r="C445" s="87" t="s">
        <v>53</v>
      </c>
      <c r="D445" s="93">
        <v>0</v>
      </c>
      <c r="E445" s="93">
        <v>0</v>
      </c>
      <c r="F445" s="93">
        <v>0</v>
      </c>
      <c r="G445" s="67">
        <f t="shared" si="122"/>
        <v>0</v>
      </c>
    </row>
    <row r="446" spans="1:7" ht="18.75" customHeight="1">
      <c r="A446" s="324"/>
      <c r="B446" s="324"/>
      <c r="C446" s="87" t="s">
        <v>51</v>
      </c>
      <c r="D446" s="93">
        <v>0</v>
      </c>
      <c r="E446" s="93">
        <v>0</v>
      </c>
      <c r="F446" s="93">
        <v>0</v>
      </c>
      <c r="G446" s="67">
        <f t="shared" si="122"/>
        <v>0</v>
      </c>
    </row>
    <row r="447" spans="1:7" ht="18.75" customHeight="1">
      <c r="A447" s="324" t="s">
        <v>721</v>
      </c>
      <c r="B447" s="324" t="s">
        <v>730</v>
      </c>
      <c r="C447" s="87" t="s">
        <v>47</v>
      </c>
      <c r="D447" s="90">
        <f>SUM(D448:D453)</f>
        <v>0</v>
      </c>
      <c r="E447" s="90">
        <f>SUM(E448:E453)</f>
        <v>0</v>
      </c>
      <c r="F447" s="90">
        <f>SUM(F448:F453)</f>
        <v>0</v>
      </c>
      <c r="G447" s="67">
        <f t="shared" si="122"/>
        <v>0</v>
      </c>
    </row>
    <row r="448" spans="1:7" ht="18.75" customHeight="1">
      <c r="A448" s="324"/>
      <c r="B448" s="324"/>
      <c r="C448" s="96" t="s">
        <v>11</v>
      </c>
      <c r="D448" s="93">
        <v>0</v>
      </c>
      <c r="E448" s="93">
        <v>0</v>
      </c>
      <c r="F448" s="93">
        <v>0</v>
      </c>
      <c r="G448" s="67">
        <f t="shared" si="122"/>
        <v>0</v>
      </c>
    </row>
    <row r="449" spans="1:7" ht="18.75" customHeight="1">
      <c r="A449" s="324"/>
      <c r="B449" s="324"/>
      <c r="C449" s="87" t="s">
        <v>12</v>
      </c>
      <c r="D449" s="93">
        <v>0</v>
      </c>
      <c r="E449" s="93">
        <v>0</v>
      </c>
      <c r="F449" s="93">
        <v>0</v>
      </c>
      <c r="G449" s="67">
        <f t="shared" si="122"/>
        <v>0</v>
      </c>
    </row>
    <row r="450" spans="1:7" ht="25.5" customHeight="1">
      <c r="A450" s="324"/>
      <c r="B450" s="324"/>
      <c r="C450" s="87" t="s">
        <v>49</v>
      </c>
      <c r="D450" s="93">
        <v>0</v>
      </c>
      <c r="E450" s="93">
        <v>0</v>
      </c>
      <c r="F450" s="93">
        <v>0</v>
      </c>
      <c r="G450" s="67">
        <f t="shared" si="122"/>
        <v>0</v>
      </c>
    </row>
    <row r="451" spans="1:7" ht="18.75" customHeight="1">
      <c r="A451" s="324"/>
      <c r="B451" s="324"/>
      <c r="C451" s="96" t="s">
        <v>719</v>
      </c>
      <c r="D451" s="93">
        <v>0</v>
      </c>
      <c r="E451" s="93">
        <v>0</v>
      </c>
      <c r="F451" s="93">
        <v>0</v>
      </c>
      <c r="G451" s="67">
        <f t="shared" si="122"/>
        <v>0</v>
      </c>
    </row>
    <row r="452" spans="1:7" ht="18.75" customHeight="1">
      <c r="A452" s="324"/>
      <c r="B452" s="324"/>
      <c r="C452" s="87" t="s">
        <v>53</v>
      </c>
      <c r="D452" s="93">
        <v>0</v>
      </c>
      <c r="E452" s="93">
        <v>0</v>
      </c>
      <c r="F452" s="93">
        <v>0</v>
      </c>
      <c r="G452" s="67">
        <f t="shared" si="122"/>
        <v>0</v>
      </c>
    </row>
    <row r="453" spans="1:7" ht="18.75" customHeight="1">
      <c r="A453" s="324"/>
      <c r="B453" s="324"/>
      <c r="C453" s="87" t="s">
        <v>51</v>
      </c>
      <c r="D453" s="93">
        <v>0</v>
      </c>
      <c r="E453" s="93">
        <v>0</v>
      </c>
      <c r="F453" s="93">
        <v>0</v>
      </c>
      <c r="G453" s="67">
        <f t="shared" si="122"/>
        <v>0</v>
      </c>
    </row>
    <row r="454" spans="1:7" ht="18.75" customHeight="1">
      <c r="A454" s="324" t="s">
        <v>722</v>
      </c>
      <c r="B454" s="324" t="s">
        <v>1104</v>
      </c>
      <c r="C454" s="87" t="s">
        <v>47</v>
      </c>
      <c r="D454" s="90">
        <f>SUM(D455:D460)</f>
        <v>0</v>
      </c>
      <c r="E454" s="90">
        <f>SUM(E455:E460)</f>
        <v>0</v>
      </c>
      <c r="F454" s="90">
        <f>SUM(F455:F460)</f>
        <v>0</v>
      </c>
      <c r="G454" s="67">
        <f t="shared" ref="G454:G517" si="137">D454-E454</f>
        <v>0</v>
      </c>
    </row>
    <row r="455" spans="1:7" ht="18.75" customHeight="1">
      <c r="A455" s="324"/>
      <c r="B455" s="324"/>
      <c r="C455" s="96" t="s">
        <v>11</v>
      </c>
      <c r="D455" s="93">
        <v>0</v>
      </c>
      <c r="E455" s="93">
        <v>0</v>
      </c>
      <c r="F455" s="93">
        <v>0</v>
      </c>
      <c r="G455" s="67">
        <f t="shared" si="137"/>
        <v>0</v>
      </c>
    </row>
    <row r="456" spans="1:7" ht="18.75" customHeight="1">
      <c r="A456" s="324"/>
      <c r="B456" s="324"/>
      <c r="C456" s="87" t="s">
        <v>12</v>
      </c>
      <c r="D456" s="93">
        <v>0</v>
      </c>
      <c r="E456" s="93">
        <v>0</v>
      </c>
      <c r="F456" s="93">
        <v>0</v>
      </c>
      <c r="G456" s="67">
        <f t="shared" si="137"/>
        <v>0</v>
      </c>
    </row>
    <row r="457" spans="1:7" ht="24" customHeight="1">
      <c r="A457" s="324"/>
      <c r="B457" s="324"/>
      <c r="C457" s="87" t="s">
        <v>49</v>
      </c>
      <c r="D457" s="93">
        <v>0</v>
      </c>
      <c r="E457" s="93">
        <v>0</v>
      </c>
      <c r="F457" s="93">
        <v>0</v>
      </c>
      <c r="G457" s="67">
        <f t="shared" si="137"/>
        <v>0</v>
      </c>
    </row>
    <row r="458" spans="1:7" ht="18.75" customHeight="1">
      <c r="A458" s="324"/>
      <c r="B458" s="324"/>
      <c r="C458" s="96" t="s">
        <v>719</v>
      </c>
      <c r="D458" s="93">
        <v>0</v>
      </c>
      <c r="E458" s="93">
        <v>0</v>
      </c>
      <c r="F458" s="93">
        <v>0</v>
      </c>
      <c r="G458" s="67">
        <f t="shared" si="137"/>
        <v>0</v>
      </c>
    </row>
    <row r="459" spans="1:7" ht="18.75" customHeight="1">
      <c r="A459" s="324"/>
      <c r="B459" s="324"/>
      <c r="C459" s="87" t="s">
        <v>53</v>
      </c>
      <c r="D459" s="93">
        <v>0</v>
      </c>
      <c r="E459" s="93">
        <v>0</v>
      </c>
      <c r="F459" s="93">
        <v>0</v>
      </c>
      <c r="G459" s="67">
        <f t="shared" si="137"/>
        <v>0</v>
      </c>
    </row>
    <row r="460" spans="1:7" ht="18.75" customHeight="1">
      <c r="A460" s="324"/>
      <c r="B460" s="324"/>
      <c r="C460" s="87" t="s">
        <v>51</v>
      </c>
      <c r="D460" s="93">
        <v>0</v>
      </c>
      <c r="E460" s="93">
        <v>0</v>
      </c>
      <c r="F460" s="93">
        <v>0</v>
      </c>
      <c r="G460" s="67">
        <f t="shared" si="137"/>
        <v>0</v>
      </c>
    </row>
    <row r="461" spans="1:7" ht="18.75" customHeight="1">
      <c r="A461" s="324" t="s">
        <v>724</v>
      </c>
      <c r="B461" s="324" t="s">
        <v>759</v>
      </c>
      <c r="C461" s="87" t="s">
        <v>47</v>
      </c>
      <c r="D461" s="90">
        <f>SUM(D462:D467)</f>
        <v>0</v>
      </c>
      <c r="E461" s="90">
        <f>SUM(E462:E467)</f>
        <v>0</v>
      </c>
      <c r="F461" s="90">
        <f>SUM(F462:F467)</f>
        <v>0</v>
      </c>
      <c r="G461" s="67">
        <f t="shared" si="137"/>
        <v>0</v>
      </c>
    </row>
    <row r="462" spans="1:7" ht="18.75" customHeight="1">
      <c r="A462" s="324"/>
      <c r="B462" s="324"/>
      <c r="C462" s="96" t="s">
        <v>11</v>
      </c>
      <c r="D462" s="93">
        <v>0</v>
      </c>
      <c r="E462" s="93">
        <v>0</v>
      </c>
      <c r="F462" s="93">
        <v>0</v>
      </c>
      <c r="G462" s="67">
        <f t="shared" si="137"/>
        <v>0</v>
      </c>
    </row>
    <row r="463" spans="1:7" ht="18.75" customHeight="1">
      <c r="A463" s="324"/>
      <c r="B463" s="324"/>
      <c r="C463" s="87" t="s">
        <v>12</v>
      </c>
      <c r="D463" s="93">
        <v>0</v>
      </c>
      <c r="E463" s="93">
        <v>0</v>
      </c>
      <c r="F463" s="93">
        <v>0</v>
      </c>
      <c r="G463" s="67">
        <f t="shared" si="137"/>
        <v>0</v>
      </c>
    </row>
    <row r="464" spans="1:7" ht="18.75" customHeight="1">
      <c r="A464" s="324"/>
      <c r="B464" s="324"/>
      <c r="C464" s="87" t="s">
        <v>49</v>
      </c>
      <c r="D464" s="93">
        <v>0</v>
      </c>
      <c r="E464" s="93">
        <v>0</v>
      </c>
      <c r="F464" s="93">
        <v>0</v>
      </c>
      <c r="G464" s="67">
        <f t="shared" si="137"/>
        <v>0</v>
      </c>
    </row>
    <row r="465" spans="1:7" ht="18.75" customHeight="1">
      <c r="A465" s="324"/>
      <c r="B465" s="324"/>
      <c r="C465" s="96" t="s">
        <v>719</v>
      </c>
      <c r="D465" s="93">
        <v>0</v>
      </c>
      <c r="E465" s="93">
        <v>0</v>
      </c>
      <c r="F465" s="93">
        <v>0</v>
      </c>
      <c r="G465" s="67">
        <f t="shared" si="137"/>
        <v>0</v>
      </c>
    </row>
    <row r="466" spans="1:7" ht="18.75" customHeight="1">
      <c r="A466" s="324"/>
      <c r="B466" s="324"/>
      <c r="C466" s="87" t="s">
        <v>53</v>
      </c>
      <c r="D466" s="93">
        <v>0</v>
      </c>
      <c r="E466" s="93">
        <v>0</v>
      </c>
      <c r="F466" s="93">
        <v>0</v>
      </c>
      <c r="G466" s="67">
        <f t="shared" si="137"/>
        <v>0</v>
      </c>
    </row>
    <row r="467" spans="1:7" ht="18.75" customHeight="1">
      <c r="A467" s="324"/>
      <c r="B467" s="324"/>
      <c r="C467" s="87" t="s">
        <v>51</v>
      </c>
      <c r="D467" s="93">
        <v>0</v>
      </c>
      <c r="E467" s="93">
        <v>0</v>
      </c>
      <c r="F467" s="93">
        <v>0</v>
      </c>
      <c r="G467" s="67">
        <f t="shared" si="137"/>
        <v>0</v>
      </c>
    </row>
    <row r="468" spans="1:7" ht="18.75" customHeight="1">
      <c r="A468" s="324" t="s">
        <v>19</v>
      </c>
      <c r="B468" s="324" t="s">
        <v>1397</v>
      </c>
      <c r="C468" s="87" t="s">
        <v>47</v>
      </c>
      <c r="D468" s="90">
        <f>SUM(D469:D474)</f>
        <v>0</v>
      </c>
      <c r="E468" s="90">
        <f>SUM(E469:E474)</f>
        <v>0</v>
      </c>
      <c r="F468" s="90">
        <f>SUM(F469:F474)</f>
        <v>0</v>
      </c>
      <c r="G468" s="67">
        <f t="shared" si="137"/>
        <v>0</v>
      </c>
    </row>
    <row r="469" spans="1:7" ht="18.75" customHeight="1">
      <c r="A469" s="324"/>
      <c r="B469" s="324"/>
      <c r="C469" s="96" t="s">
        <v>11</v>
      </c>
      <c r="D469" s="93">
        <v>0</v>
      </c>
      <c r="E469" s="93">
        <v>0</v>
      </c>
      <c r="F469" s="93">
        <v>0</v>
      </c>
      <c r="G469" s="67">
        <f t="shared" si="137"/>
        <v>0</v>
      </c>
    </row>
    <row r="470" spans="1:7" ht="18.75" customHeight="1">
      <c r="A470" s="324"/>
      <c r="B470" s="324"/>
      <c r="C470" s="87" t="s">
        <v>12</v>
      </c>
      <c r="D470" s="93">
        <v>0</v>
      </c>
      <c r="E470" s="93">
        <v>0</v>
      </c>
      <c r="F470" s="93">
        <v>0</v>
      </c>
      <c r="G470" s="67">
        <f t="shared" si="137"/>
        <v>0</v>
      </c>
    </row>
    <row r="471" spans="1:7" ht="18.75" customHeight="1">
      <c r="A471" s="324"/>
      <c r="B471" s="324"/>
      <c r="C471" s="87" t="s">
        <v>49</v>
      </c>
      <c r="D471" s="93">
        <v>0</v>
      </c>
      <c r="E471" s="93">
        <v>0</v>
      </c>
      <c r="F471" s="93">
        <v>0</v>
      </c>
      <c r="G471" s="67">
        <f t="shared" si="137"/>
        <v>0</v>
      </c>
    </row>
    <row r="472" spans="1:7" ht="18.75" customHeight="1">
      <c r="A472" s="324"/>
      <c r="B472" s="324"/>
      <c r="C472" s="96" t="s">
        <v>719</v>
      </c>
      <c r="D472" s="93">
        <v>0</v>
      </c>
      <c r="E472" s="93">
        <v>0</v>
      </c>
      <c r="F472" s="93">
        <v>0</v>
      </c>
      <c r="G472" s="67">
        <f t="shared" si="137"/>
        <v>0</v>
      </c>
    </row>
    <row r="473" spans="1:7" ht="18.75" customHeight="1">
      <c r="A473" s="324"/>
      <c r="B473" s="324"/>
      <c r="C473" s="87" t="s">
        <v>53</v>
      </c>
      <c r="D473" s="93">
        <v>0</v>
      </c>
      <c r="E473" s="93">
        <v>0</v>
      </c>
      <c r="F473" s="93">
        <v>0</v>
      </c>
      <c r="G473" s="67">
        <f t="shared" si="137"/>
        <v>0</v>
      </c>
    </row>
    <row r="474" spans="1:7" ht="18.75" customHeight="1">
      <c r="A474" s="324"/>
      <c r="B474" s="324"/>
      <c r="C474" s="87" t="s">
        <v>51</v>
      </c>
      <c r="D474" s="93">
        <v>0</v>
      </c>
      <c r="E474" s="93">
        <v>0</v>
      </c>
      <c r="F474" s="93">
        <v>0</v>
      </c>
      <c r="G474" s="67">
        <f t="shared" si="137"/>
        <v>0</v>
      </c>
    </row>
    <row r="475" spans="1:7" ht="18.75" customHeight="1">
      <c r="A475" s="324" t="s">
        <v>1398</v>
      </c>
      <c r="B475" s="324" t="s">
        <v>772</v>
      </c>
      <c r="C475" s="87" t="s">
        <v>47</v>
      </c>
      <c r="D475" s="90">
        <f>SUM(D476:D481)</f>
        <v>0</v>
      </c>
      <c r="E475" s="90">
        <f>SUM(E476:E481)</f>
        <v>0</v>
      </c>
      <c r="F475" s="90">
        <f>SUM(F476:F481)</f>
        <v>0</v>
      </c>
      <c r="G475" s="67">
        <f t="shared" si="137"/>
        <v>0</v>
      </c>
    </row>
    <row r="476" spans="1:7" ht="18.75" customHeight="1">
      <c r="A476" s="324"/>
      <c r="B476" s="324" t="s">
        <v>328</v>
      </c>
      <c r="C476" s="96" t="s">
        <v>11</v>
      </c>
      <c r="D476" s="93">
        <v>0</v>
      </c>
      <c r="E476" s="93">
        <v>0</v>
      </c>
      <c r="F476" s="93">
        <v>0</v>
      </c>
      <c r="G476" s="67">
        <f t="shared" si="137"/>
        <v>0</v>
      </c>
    </row>
    <row r="477" spans="1:7" ht="18.75" customHeight="1">
      <c r="A477" s="324"/>
      <c r="B477" s="324"/>
      <c r="C477" s="87" t="s">
        <v>12</v>
      </c>
      <c r="D477" s="93">
        <v>0</v>
      </c>
      <c r="E477" s="93">
        <v>0</v>
      </c>
      <c r="F477" s="93">
        <v>0</v>
      </c>
      <c r="G477" s="67">
        <f t="shared" si="137"/>
        <v>0</v>
      </c>
    </row>
    <row r="478" spans="1:7" ht="18.75" customHeight="1">
      <c r="A478" s="324"/>
      <c r="B478" s="324"/>
      <c r="C478" s="87" t="s">
        <v>49</v>
      </c>
      <c r="D478" s="93">
        <v>0</v>
      </c>
      <c r="E478" s="93">
        <v>0</v>
      </c>
      <c r="F478" s="93">
        <v>0</v>
      </c>
      <c r="G478" s="67">
        <f t="shared" si="137"/>
        <v>0</v>
      </c>
    </row>
    <row r="479" spans="1:7" ht="18.75" customHeight="1">
      <c r="A479" s="324"/>
      <c r="B479" s="324"/>
      <c r="C479" s="96" t="s">
        <v>719</v>
      </c>
      <c r="D479" s="93">
        <v>0</v>
      </c>
      <c r="E479" s="93">
        <v>0</v>
      </c>
      <c r="F479" s="93">
        <v>0</v>
      </c>
      <c r="G479" s="67">
        <f t="shared" si="137"/>
        <v>0</v>
      </c>
    </row>
    <row r="480" spans="1:7" ht="18.75" customHeight="1">
      <c r="A480" s="324"/>
      <c r="B480" s="324"/>
      <c r="C480" s="87" t="s">
        <v>53</v>
      </c>
      <c r="D480" s="93">
        <v>0</v>
      </c>
      <c r="E480" s="93">
        <v>0</v>
      </c>
      <c r="F480" s="93">
        <v>0</v>
      </c>
      <c r="G480" s="67">
        <f t="shared" si="137"/>
        <v>0</v>
      </c>
    </row>
    <row r="481" spans="1:7" ht="18.75" customHeight="1">
      <c r="A481" s="324"/>
      <c r="B481" s="324"/>
      <c r="C481" s="87" t="s">
        <v>51</v>
      </c>
      <c r="D481" s="93">
        <v>0</v>
      </c>
      <c r="E481" s="93">
        <v>0</v>
      </c>
      <c r="F481" s="93">
        <v>0</v>
      </c>
      <c r="G481" s="67">
        <f t="shared" si="137"/>
        <v>0</v>
      </c>
    </row>
    <row r="482" spans="1:7" ht="18.75" customHeight="1">
      <c r="A482" s="324" t="s">
        <v>1399</v>
      </c>
      <c r="B482" s="324" t="s">
        <v>779</v>
      </c>
      <c r="C482" s="87" t="s">
        <v>47</v>
      </c>
      <c r="D482" s="90">
        <f>SUM(D483:D488)</f>
        <v>0</v>
      </c>
      <c r="E482" s="90">
        <f>SUM(E483:E488)</f>
        <v>0</v>
      </c>
      <c r="F482" s="90">
        <f>SUM(F483:F488)</f>
        <v>0</v>
      </c>
      <c r="G482" s="67">
        <f t="shared" si="137"/>
        <v>0</v>
      </c>
    </row>
    <row r="483" spans="1:7" ht="18.75" customHeight="1">
      <c r="A483" s="324"/>
      <c r="B483" s="324"/>
      <c r="C483" s="96" t="s">
        <v>11</v>
      </c>
      <c r="D483" s="93">
        <v>0</v>
      </c>
      <c r="E483" s="93">
        <v>0</v>
      </c>
      <c r="F483" s="93">
        <v>0</v>
      </c>
      <c r="G483" s="67">
        <f t="shared" si="137"/>
        <v>0</v>
      </c>
    </row>
    <row r="484" spans="1:7" ht="18.75" customHeight="1">
      <c r="A484" s="324"/>
      <c r="B484" s="324"/>
      <c r="C484" s="87" t="s">
        <v>12</v>
      </c>
      <c r="D484" s="93">
        <v>0</v>
      </c>
      <c r="E484" s="93">
        <v>0</v>
      </c>
      <c r="F484" s="93">
        <v>0</v>
      </c>
      <c r="G484" s="67">
        <f t="shared" si="137"/>
        <v>0</v>
      </c>
    </row>
    <row r="485" spans="1:7" ht="18.75" customHeight="1">
      <c r="A485" s="324"/>
      <c r="B485" s="324"/>
      <c r="C485" s="87" t="s">
        <v>49</v>
      </c>
      <c r="D485" s="93">
        <v>0</v>
      </c>
      <c r="E485" s="93">
        <v>0</v>
      </c>
      <c r="F485" s="93">
        <v>0</v>
      </c>
      <c r="G485" s="67">
        <f t="shared" si="137"/>
        <v>0</v>
      </c>
    </row>
    <row r="486" spans="1:7" ht="18.75" customHeight="1">
      <c r="A486" s="324"/>
      <c r="B486" s="324"/>
      <c r="C486" s="96" t="s">
        <v>719</v>
      </c>
      <c r="D486" s="93">
        <v>0</v>
      </c>
      <c r="E486" s="93">
        <v>0</v>
      </c>
      <c r="F486" s="93">
        <v>0</v>
      </c>
      <c r="G486" s="67">
        <f t="shared" si="137"/>
        <v>0</v>
      </c>
    </row>
    <row r="487" spans="1:7" ht="18.75" customHeight="1">
      <c r="A487" s="324"/>
      <c r="B487" s="324"/>
      <c r="C487" s="87" t="s">
        <v>53</v>
      </c>
      <c r="D487" s="93">
        <v>0</v>
      </c>
      <c r="E487" s="93">
        <v>0</v>
      </c>
      <c r="F487" s="93">
        <v>0</v>
      </c>
      <c r="G487" s="67">
        <f t="shared" si="137"/>
        <v>0</v>
      </c>
    </row>
    <row r="488" spans="1:7" ht="18.75" customHeight="1">
      <c r="A488" s="324"/>
      <c r="B488" s="324"/>
      <c r="C488" s="87" t="s">
        <v>51</v>
      </c>
      <c r="D488" s="93">
        <v>0</v>
      </c>
      <c r="E488" s="93">
        <v>0</v>
      </c>
      <c r="F488" s="93">
        <v>0</v>
      </c>
      <c r="G488" s="67">
        <f t="shared" si="137"/>
        <v>0</v>
      </c>
    </row>
    <row r="489" spans="1:7" ht="18.75" customHeight="1">
      <c r="A489" s="324" t="s">
        <v>1400</v>
      </c>
      <c r="B489" s="324" t="s">
        <v>788</v>
      </c>
      <c r="C489" s="87" t="s">
        <v>47</v>
      </c>
      <c r="D489" s="90">
        <f>SUM(D490:D495)</f>
        <v>0</v>
      </c>
      <c r="E489" s="90">
        <f>SUM(E490:E495)</f>
        <v>0</v>
      </c>
      <c r="F489" s="90">
        <f>SUM(F490:F495)</f>
        <v>0</v>
      </c>
      <c r="G489" s="67">
        <f t="shared" si="137"/>
        <v>0</v>
      </c>
    </row>
    <row r="490" spans="1:7" ht="18.75" customHeight="1">
      <c r="A490" s="324"/>
      <c r="B490" s="324"/>
      <c r="C490" s="96" t="s">
        <v>11</v>
      </c>
      <c r="D490" s="93">
        <v>0</v>
      </c>
      <c r="E490" s="93">
        <v>0</v>
      </c>
      <c r="F490" s="93">
        <v>0</v>
      </c>
      <c r="G490" s="67">
        <f t="shared" si="137"/>
        <v>0</v>
      </c>
    </row>
    <row r="491" spans="1:7" ht="18.75" customHeight="1">
      <c r="A491" s="324"/>
      <c r="B491" s="324"/>
      <c r="C491" s="87" t="s">
        <v>12</v>
      </c>
      <c r="D491" s="93">
        <v>0</v>
      </c>
      <c r="E491" s="93">
        <v>0</v>
      </c>
      <c r="F491" s="93">
        <v>0</v>
      </c>
      <c r="G491" s="67">
        <f t="shared" si="137"/>
        <v>0</v>
      </c>
    </row>
    <row r="492" spans="1:7" ht="18.75" customHeight="1">
      <c r="A492" s="324"/>
      <c r="B492" s="324"/>
      <c r="C492" s="87" t="s">
        <v>49</v>
      </c>
      <c r="D492" s="93">
        <v>0</v>
      </c>
      <c r="E492" s="93">
        <v>0</v>
      </c>
      <c r="F492" s="93">
        <v>0</v>
      </c>
      <c r="G492" s="67">
        <f t="shared" si="137"/>
        <v>0</v>
      </c>
    </row>
    <row r="493" spans="1:7" ht="18.75" customHeight="1">
      <c r="A493" s="324"/>
      <c r="B493" s="324"/>
      <c r="C493" s="96" t="s">
        <v>719</v>
      </c>
      <c r="D493" s="93">
        <v>0</v>
      </c>
      <c r="E493" s="93">
        <v>0</v>
      </c>
      <c r="F493" s="93">
        <v>0</v>
      </c>
      <c r="G493" s="67">
        <f t="shared" si="137"/>
        <v>0</v>
      </c>
    </row>
    <row r="494" spans="1:7" ht="18.75" customHeight="1">
      <c r="A494" s="324"/>
      <c r="B494" s="324"/>
      <c r="C494" s="87" t="s">
        <v>53</v>
      </c>
      <c r="D494" s="93">
        <v>0</v>
      </c>
      <c r="E494" s="93">
        <v>0</v>
      </c>
      <c r="F494" s="93">
        <v>0</v>
      </c>
      <c r="G494" s="67">
        <f t="shared" si="137"/>
        <v>0</v>
      </c>
    </row>
    <row r="495" spans="1:7" ht="18.75" customHeight="1">
      <c r="A495" s="324"/>
      <c r="B495" s="324"/>
      <c r="C495" s="87" t="s">
        <v>51</v>
      </c>
      <c r="D495" s="93">
        <v>0</v>
      </c>
      <c r="E495" s="93">
        <v>0</v>
      </c>
      <c r="F495" s="93">
        <v>0</v>
      </c>
      <c r="G495" s="67">
        <f t="shared" si="137"/>
        <v>0</v>
      </c>
    </row>
    <row r="496" spans="1:7" ht="18.75" customHeight="1">
      <c r="A496" s="324" t="s">
        <v>342</v>
      </c>
      <c r="B496" s="324" t="s">
        <v>794</v>
      </c>
      <c r="C496" s="87" t="s">
        <v>47</v>
      </c>
      <c r="D496" s="90">
        <f>SUM(D497:D502)</f>
        <v>360</v>
      </c>
      <c r="E496" s="90">
        <f>SUM(E497:E502)</f>
        <v>346.60719999999998</v>
      </c>
      <c r="F496" s="90">
        <f>SUM(F497:F502)</f>
        <v>346.60719999999998</v>
      </c>
      <c r="G496" s="67">
        <f t="shared" si="137"/>
        <v>13.392800000000022</v>
      </c>
    </row>
    <row r="497" spans="1:7" ht="18.75" customHeight="1">
      <c r="A497" s="324"/>
      <c r="B497" s="324"/>
      <c r="C497" s="96" t="s">
        <v>11</v>
      </c>
      <c r="D497" s="93">
        <f>D504+D511+D518</f>
        <v>0</v>
      </c>
      <c r="E497" s="93">
        <f t="shared" ref="E497:F497" si="138">E504+E511+E518</f>
        <v>0</v>
      </c>
      <c r="F497" s="93">
        <f t="shared" si="138"/>
        <v>0</v>
      </c>
      <c r="G497" s="67">
        <f t="shared" si="137"/>
        <v>0</v>
      </c>
    </row>
    <row r="498" spans="1:7" ht="18.75" customHeight="1">
      <c r="A498" s="324"/>
      <c r="B498" s="324"/>
      <c r="C498" s="87" t="s">
        <v>12</v>
      </c>
      <c r="D498" s="93">
        <f t="shared" ref="D498:F498" si="139">D505+D512+D519</f>
        <v>0</v>
      </c>
      <c r="E498" s="93">
        <f t="shared" si="139"/>
        <v>0</v>
      </c>
      <c r="F498" s="93">
        <f t="shared" si="139"/>
        <v>0</v>
      </c>
      <c r="G498" s="67">
        <f t="shared" si="137"/>
        <v>0</v>
      </c>
    </row>
    <row r="499" spans="1:7" ht="18.75" customHeight="1">
      <c r="A499" s="324"/>
      <c r="B499" s="324"/>
      <c r="C499" s="87" t="s">
        <v>49</v>
      </c>
      <c r="D499" s="93">
        <f t="shared" ref="D499:F499" si="140">D506+D513+D520</f>
        <v>360</v>
      </c>
      <c r="E499" s="93">
        <f t="shared" si="140"/>
        <v>346.60719999999998</v>
      </c>
      <c r="F499" s="93">
        <f t="shared" si="140"/>
        <v>346.60719999999998</v>
      </c>
      <c r="G499" s="67">
        <f t="shared" si="137"/>
        <v>13.392800000000022</v>
      </c>
    </row>
    <row r="500" spans="1:7" ht="18.75" customHeight="1">
      <c r="A500" s="324"/>
      <c r="B500" s="324"/>
      <c r="C500" s="96" t="s">
        <v>719</v>
      </c>
      <c r="D500" s="93">
        <f t="shared" ref="D500:F500" si="141">D507+D514+D521</f>
        <v>0</v>
      </c>
      <c r="E500" s="93">
        <f t="shared" si="141"/>
        <v>0</v>
      </c>
      <c r="F500" s="93">
        <f t="shared" si="141"/>
        <v>0</v>
      </c>
      <c r="G500" s="67">
        <f t="shared" si="137"/>
        <v>0</v>
      </c>
    </row>
    <row r="501" spans="1:7" ht="18.75" customHeight="1">
      <c r="A501" s="324"/>
      <c r="B501" s="324"/>
      <c r="C501" s="87" t="s">
        <v>53</v>
      </c>
      <c r="D501" s="93">
        <f t="shared" ref="D501:F501" si="142">D508+D515+D522</f>
        <v>0</v>
      </c>
      <c r="E501" s="93">
        <f t="shared" si="142"/>
        <v>0</v>
      </c>
      <c r="F501" s="93">
        <f t="shared" si="142"/>
        <v>0</v>
      </c>
      <c r="G501" s="67">
        <f t="shared" si="137"/>
        <v>0</v>
      </c>
    </row>
    <row r="502" spans="1:7" ht="18.75" customHeight="1">
      <c r="A502" s="324"/>
      <c r="B502" s="324"/>
      <c r="C502" s="87" t="s">
        <v>51</v>
      </c>
      <c r="D502" s="93">
        <f t="shared" ref="D502:F502" si="143">D509+D516+D523</f>
        <v>0</v>
      </c>
      <c r="E502" s="93">
        <f t="shared" si="143"/>
        <v>0</v>
      </c>
      <c r="F502" s="93">
        <f t="shared" si="143"/>
        <v>0</v>
      </c>
      <c r="G502" s="67">
        <f t="shared" si="137"/>
        <v>0</v>
      </c>
    </row>
    <row r="503" spans="1:7" ht="18.75" customHeight="1">
      <c r="A503" s="324" t="s">
        <v>1401</v>
      </c>
      <c r="B503" s="324" t="s">
        <v>795</v>
      </c>
      <c r="C503" s="87" t="s">
        <v>47</v>
      </c>
      <c r="D503" s="90">
        <f>SUM(D504:D509)</f>
        <v>0</v>
      </c>
      <c r="E503" s="90">
        <f>SUM(E504:E509)</f>
        <v>0</v>
      </c>
      <c r="F503" s="90">
        <f>SUM(F504:F509)</f>
        <v>0</v>
      </c>
      <c r="G503" s="67">
        <f t="shared" si="137"/>
        <v>0</v>
      </c>
    </row>
    <row r="504" spans="1:7" ht="18.75" customHeight="1">
      <c r="A504" s="324"/>
      <c r="B504" s="324"/>
      <c r="C504" s="96" t="s">
        <v>11</v>
      </c>
      <c r="D504" s="93">
        <v>0</v>
      </c>
      <c r="E504" s="93">
        <v>0</v>
      </c>
      <c r="F504" s="93">
        <v>0</v>
      </c>
      <c r="G504" s="67">
        <f t="shared" si="137"/>
        <v>0</v>
      </c>
    </row>
    <row r="505" spans="1:7" ht="18.75" customHeight="1">
      <c r="A505" s="324"/>
      <c r="B505" s="324"/>
      <c r="C505" s="87" t="s">
        <v>12</v>
      </c>
      <c r="D505" s="93">
        <v>0</v>
      </c>
      <c r="E505" s="93">
        <v>0</v>
      </c>
      <c r="F505" s="93">
        <v>0</v>
      </c>
      <c r="G505" s="67">
        <f t="shared" si="137"/>
        <v>0</v>
      </c>
    </row>
    <row r="506" spans="1:7" ht="18.75" customHeight="1">
      <c r="A506" s="324"/>
      <c r="B506" s="324"/>
      <c r="C506" s="87" t="s">
        <v>49</v>
      </c>
      <c r="D506" s="93">
        <v>0</v>
      </c>
      <c r="E506" s="93">
        <v>0</v>
      </c>
      <c r="F506" s="93">
        <v>0</v>
      </c>
      <c r="G506" s="67">
        <f t="shared" si="137"/>
        <v>0</v>
      </c>
    </row>
    <row r="507" spans="1:7" ht="18.75" customHeight="1">
      <c r="A507" s="324"/>
      <c r="B507" s="324"/>
      <c r="C507" s="96" t="s">
        <v>719</v>
      </c>
      <c r="D507" s="93">
        <v>0</v>
      </c>
      <c r="E507" s="93">
        <v>0</v>
      </c>
      <c r="F507" s="93">
        <v>0</v>
      </c>
      <c r="G507" s="67">
        <f t="shared" si="137"/>
        <v>0</v>
      </c>
    </row>
    <row r="508" spans="1:7" ht="18.75" customHeight="1">
      <c r="A508" s="324"/>
      <c r="B508" s="324"/>
      <c r="C508" s="87" t="s">
        <v>53</v>
      </c>
      <c r="D508" s="93">
        <v>0</v>
      </c>
      <c r="E508" s="93">
        <v>0</v>
      </c>
      <c r="F508" s="93">
        <v>0</v>
      </c>
      <c r="G508" s="67">
        <f t="shared" si="137"/>
        <v>0</v>
      </c>
    </row>
    <row r="509" spans="1:7" ht="18.75" customHeight="1">
      <c r="A509" s="324"/>
      <c r="B509" s="324"/>
      <c r="C509" s="87" t="s">
        <v>51</v>
      </c>
      <c r="D509" s="93">
        <v>0</v>
      </c>
      <c r="E509" s="93">
        <v>0</v>
      </c>
      <c r="F509" s="93">
        <v>0</v>
      </c>
      <c r="G509" s="67">
        <f t="shared" si="137"/>
        <v>0</v>
      </c>
    </row>
    <row r="510" spans="1:7" ht="18.75" customHeight="1">
      <c r="A510" s="324" t="s">
        <v>1402</v>
      </c>
      <c r="B510" s="324" t="s">
        <v>810</v>
      </c>
      <c r="C510" s="87" t="s">
        <v>47</v>
      </c>
      <c r="D510" s="90">
        <f>SUM(D511:D516)</f>
        <v>0</v>
      </c>
      <c r="E510" s="90">
        <f>SUM(E511:E516)</f>
        <v>0</v>
      </c>
      <c r="F510" s="90">
        <f>SUM(F511:F516)</f>
        <v>0</v>
      </c>
      <c r="G510" s="67">
        <f t="shared" si="137"/>
        <v>0</v>
      </c>
    </row>
    <row r="511" spans="1:7" ht="18.75" customHeight="1">
      <c r="A511" s="324"/>
      <c r="B511" s="324"/>
      <c r="C511" s="96" t="s">
        <v>11</v>
      </c>
      <c r="D511" s="93">
        <v>0</v>
      </c>
      <c r="E511" s="93">
        <v>0</v>
      </c>
      <c r="F511" s="93">
        <v>0</v>
      </c>
      <c r="G511" s="67">
        <f t="shared" si="137"/>
        <v>0</v>
      </c>
    </row>
    <row r="512" spans="1:7" ht="18.75" customHeight="1">
      <c r="A512" s="324"/>
      <c r="B512" s="324"/>
      <c r="C512" s="87" t="s">
        <v>12</v>
      </c>
      <c r="D512" s="93">
        <v>0</v>
      </c>
      <c r="E512" s="93">
        <v>0</v>
      </c>
      <c r="F512" s="93">
        <v>0</v>
      </c>
      <c r="G512" s="67">
        <f t="shared" si="137"/>
        <v>0</v>
      </c>
    </row>
    <row r="513" spans="1:7" ht="18.75" customHeight="1">
      <c r="A513" s="324"/>
      <c r="B513" s="324"/>
      <c r="C513" s="87" t="s">
        <v>49</v>
      </c>
      <c r="D513" s="93">
        <v>0</v>
      </c>
      <c r="E513" s="93">
        <v>0</v>
      </c>
      <c r="F513" s="93">
        <v>0</v>
      </c>
      <c r="G513" s="67">
        <f t="shared" si="137"/>
        <v>0</v>
      </c>
    </row>
    <row r="514" spans="1:7" ht="18.75" customHeight="1">
      <c r="A514" s="324"/>
      <c r="B514" s="324"/>
      <c r="C514" s="96" t="s">
        <v>719</v>
      </c>
      <c r="D514" s="93">
        <v>0</v>
      </c>
      <c r="E514" s="93">
        <v>0</v>
      </c>
      <c r="F514" s="93">
        <v>0</v>
      </c>
      <c r="G514" s="67">
        <f t="shared" si="137"/>
        <v>0</v>
      </c>
    </row>
    <row r="515" spans="1:7" ht="18.75" customHeight="1">
      <c r="A515" s="324"/>
      <c r="B515" s="324"/>
      <c r="C515" s="87" t="s">
        <v>53</v>
      </c>
      <c r="D515" s="93">
        <v>0</v>
      </c>
      <c r="E515" s="93">
        <v>0</v>
      </c>
      <c r="F515" s="93">
        <v>0</v>
      </c>
      <c r="G515" s="67">
        <f t="shared" si="137"/>
        <v>0</v>
      </c>
    </row>
    <row r="516" spans="1:7" ht="18.75" customHeight="1">
      <c r="A516" s="324"/>
      <c r="B516" s="324"/>
      <c r="C516" s="87" t="s">
        <v>51</v>
      </c>
      <c r="D516" s="93">
        <v>0</v>
      </c>
      <c r="E516" s="93">
        <v>0</v>
      </c>
      <c r="F516" s="93">
        <v>0</v>
      </c>
      <c r="G516" s="67">
        <f t="shared" si="137"/>
        <v>0</v>
      </c>
    </row>
    <row r="517" spans="1:7" ht="18.75" customHeight="1">
      <c r="A517" s="324" t="s">
        <v>1403</v>
      </c>
      <c r="B517" s="324" t="s">
        <v>346</v>
      </c>
      <c r="C517" s="87" t="s">
        <v>47</v>
      </c>
      <c r="D517" s="90">
        <f>SUM(D518:D523)</f>
        <v>360</v>
      </c>
      <c r="E517" s="90">
        <f>SUM(E518:E523)</f>
        <v>346.60719999999998</v>
      </c>
      <c r="F517" s="90">
        <f>SUM(F518:F523)</f>
        <v>346.60719999999998</v>
      </c>
      <c r="G517" s="67">
        <f t="shared" si="137"/>
        <v>13.392800000000022</v>
      </c>
    </row>
    <row r="518" spans="1:7" ht="18.75" customHeight="1">
      <c r="A518" s="324"/>
      <c r="B518" s="324"/>
      <c r="C518" s="96" t="s">
        <v>11</v>
      </c>
      <c r="D518" s="93">
        <v>0</v>
      </c>
      <c r="E518" s="93">
        <f>F518</f>
        <v>0</v>
      </c>
      <c r="F518" s="93">
        <v>0</v>
      </c>
      <c r="G518" s="67">
        <f t="shared" ref="G518:G581" si="144">D518-E518</f>
        <v>0</v>
      </c>
    </row>
    <row r="519" spans="1:7" ht="18.75" customHeight="1">
      <c r="A519" s="324"/>
      <c r="B519" s="324"/>
      <c r="C519" s="87" t="s">
        <v>12</v>
      </c>
      <c r="D519" s="93">
        <v>0</v>
      </c>
      <c r="E519" s="93">
        <f t="shared" ref="E519:E523" si="145">F519</f>
        <v>0</v>
      </c>
      <c r="F519" s="93">
        <v>0</v>
      </c>
      <c r="G519" s="67">
        <f t="shared" si="144"/>
        <v>0</v>
      </c>
    </row>
    <row r="520" spans="1:7" ht="20.25" customHeight="1">
      <c r="A520" s="324"/>
      <c r="B520" s="324"/>
      <c r="C520" s="87" t="s">
        <v>49</v>
      </c>
      <c r="D520" s="93">
        <f>'Приложение 11 '!I304</f>
        <v>360</v>
      </c>
      <c r="E520" s="93">
        <f t="shared" si="145"/>
        <v>346.60719999999998</v>
      </c>
      <c r="F520" s="93">
        <f>'Приложение 11 '!M305</f>
        <v>346.60719999999998</v>
      </c>
      <c r="G520" s="67">
        <f t="shared" si="144"/>
        <v>13.392800000000022</v>
      </c>
    </row>
    <row r="521" spans="1:7" ht="18.75" customHeight="1">
      <c r="A521" s="324"/>
      <c r="B521" s="324"/>
      <c r="C521" s="96" t="s">
        <v>719</v>
      </c>
      <c r="D521" s="93">
        <v>0</v>
      </c>
      <c r="E521" s="93">
        <f t="shared" si="145"/>
        <v>0</v>
      </c>
      <c r="F521" s="93">
        <v>0</v>
      </c>
      <c r="G521" s="67">
        <f t="shared" si="144"/>
        <v>0</v>
      </c>
    </row>
    <row r="522" spans="1:7" ht="18.75" customHeight="1">
      <c r="A522" s="324"/>
      <c r="B522" s="324"/>
      <c r="C522" s="87" t="s">
        <v>53</v>
      </c>
      <c r="D522" s="93">
        <v>0</v>
      </c>
      <c r="E522" s="93">
        <f t="shared" si="145"/>
        <v>0</v>
      </c>
      <c r="F522" s="93">
        <v>0</v>
      </c>
      <c r="G522" s="67">
        <f t="shared" si="144"/>
        <v>0</v>
      </c>
    </row>
    <row r="523" spans="1:7" ht="18.75" customHeight="1">
      <c r="A523" s="324"/>
      <c r="B523" s="324"/>
      <c r="C523" s="87" t="s">
        <v>51</v>
      </c>
      <c r="D523" s="93">
        <v>0</v>
      </c>
      <c r="E523" s="93">
        <f t="shared" si="145"/>
        <v>0</v>
      </c>
      <c r="F523" s="93">
        <v>0</v>
      </c>
      <c r="G523" s="67">
        <f t="shared" si="144"/>
        <v>0</v>
      </c>
    </row>
    <row r="524" spans="1:7" ht="21.75" customHeight="1">
      <c r="A524" s="330" t="s">
        <v>24</v>
      </c>
      <c r="B524" s="330" t="s">
        <v>1126</v>
      </c>
      <c r="C524" s="84" t="s">
        <v>47</v>
      </c>
      <c r="D524" s="92">
        <f>SUM(D525:D530)</f>
        <v>147681.19021999999</v>
      </c>
      <c r="E524" s="92">
        <f>SUM(E525:E530)</f>
        <v>142715.77566000001</v>
      </c>
      <c r="F524" s="92">
        <f>SUM(F525:F530)</f>
        <v>142715.77566000001</v>
      </c>
      <c r="G524" s="67">
        <f t="shared" si="144"/>
        <v>4965.4145599999756</v>
      </c>
    </row>
    <row r="525" spans="1:7" ht="16.5" customHeight="1">
      <c r="A525" s="330"/>
      <c r="B525" s="330"/>
      <c r="C525" s="84" t="s">
        <v>48</v>
      </c>
      <c r="D525" s="92">
        <f t="shared" ref="D525:F530" si="146">D532+D553+D574+D609+D623</f>
        <v>2915.9247800000003</v>
      </c>
      <c r="E525" s="92">
        <f t="shared" si="146"/>
        <v>2915.9247800000003</v>
      </c>
      <c r="F525" s="92">
        <f t="shared" si="146"/>
        <v>2915.9247800000003</v>
      </c>
      <c r="G525" s="67">
        <f t="shared" si="144"/>
        <v>0</v>
      </c>
    </row>
    <row r="526" spans="1:7">
      <c r="A526" s="330"/>
      <c r="B526" s="330"/>
      <c r="C526" s="85" t="s">
        <v>12</v>
      </c>
      <c r="D526" s="92">
        <f t="shared" si="146"/>
        <v>15238.82386</v>
      </c>
      <c r="E526" s="92">
        <f t="shared" si="146"/>
        <v>14908.734109999999</v>
      </c>
      <c r="F526" s="92">
        <f t="shared" si="146"/>
        <v>14908.734109999999</v>
      </c>
      <c r="G526" s="67">
        <f t="shared" si="144"/>
        <v>330.089750000001</v>
      </c>
    </row>
    <row r="527" spans="1:7" ht="27" customHeight="1">
      <c r="A527" s="330"/>
      <c r="B527" s="330"/>
      <c r="C527" s="85" t="s">
        <v>49</v>
      </c>
      <c r="D527" s="92">
        <f t="shared" si="146"/>
        <v>129526.44158</v>
      </c>
      <c r="E527" s="92">
        <f t="shared" si="146"/>
        <v>124891.11677000001</v>
      </c>
      <c r="F527" s="92">
        <f t="shared" si="146"/>
        <v>124891.11677000001</v>
      </c>
      <c r="G527" s="67">
        <f t="shared" si="144"/>
        <v>4635.324809999991</v>
      </c>
    </row>
    <row r="528" spans="1:7" ht="15.75" customHeight="1">
      <c r="A528" s="330"/>
      <c r="B528" s="330"/>
      <c r="C528" s="84" t="s">
        <v>870</v>
      </c>
      <c r="D528" s="92">
        <f t="shared" si="146"/>
        <v>0</v>
      </c>
      <c r="E528" s="92">
        <f t="shared" si="146"/>
        <v>0</v>
      </c>
      <c r="F528" s="92">
        <f t="shared" si="146"/>
        <v>0</v>
      </c>
      <c r="G528" s="67">
        <f t="shared" si="144"/>
        <v>0</v>
      </c>
    </row>
    <row r="529" spans="1:7">
      <c r="A529" s="330"/>
      <c r="B529" s="330"/>
      <c r="C529" s="85" t="s">
        <v>50</v>
      </c>
      <c r="D529" s="92">
        <f t="shared" si="146"/>
        <v>0</v>
      </c>
      <c r="E529" s="92">
        <f t="shared" si="146"/>
        <v>0</v>
      </c>
      <c r="F529" s="92">
        <f t="shared" si="146"/>
        <v>0</v>
      </c>
      <c r="G529" s="67">
        <f t="shared" si="144"/>
        <v>0</v>
      </c>
    </row>
    <row r="530" spans="1:7" ht="13.5" customHeight="1">
      <c r="A530" s="330"/>
      <c r="B530" s="330"/>
      <c r="C530" s="86" t="s">
        <v>51</v>
      </c>
      <c r="D530" s="92">
        <f t="shared" si="146"/>
        <v>0</v>
      </c>
      <c r="E530" s="92">
        <f t="shared" si="146"/>
        <v>0</v>
      </c>
      <c r="F530" s="92">
        <f t="shared" si="146"/>
        <v>0</v>
      </c>
      <c r="G530" s="67">
        <f t="shared" si="144"/>
        <v>0</v>
      </c>
    </row>
    <row r="531" spans="1:7">
      <c r="A531" s="324" t="s">
        <v>305</v>
      </c>
      <c r="B531" s="324" t="s">
        <v>1404</v>
      </c>
      <c r="C531" s="87" t="s">
        <v>47</v>
      </c>
      <c r="D531" s="90">
        <f>SUM(D532:D537)</f>
        <v>31783.988950000003</v>
      </c>
      <c r="E531" s="90">
        <f>SUM(E532:E537)</f>
        <v>31079.912480000006</v>
      </c>
      <c r="F531" s="90">
        <f>SUM(F532:F537)</f>
        <v>31079.912480000006</v>
      </c>
      <c r="G531" s="67">
        <f t="shared" si="144"/>
        <v>704.07646999999633</v>
      </c>
    </row>
    <row r="532" spans="1:7" ht="13.5" customHeight="1">
      <c r="A532" s="324"/>
      <c r="B532" s="324"/>
      <c r="C532" s="96" t="s">
        <v>48</v>
      </c>
      <c r="D532" s="93">
        <f>D539+D546</f>
        <v>374.92806000000002</v>
      </c>
      <c r="E532" s="93">
        <f t="shared" ref="E532:F532" si="147">E539+E546</f>
        <v>374.92806000000002</v>
      </c>
      <c r="F532" s="93">
        <f t="shared" si="147"/>
        <v>374.92806000000002</v>
      </c>
      <c r="G532" s="67">
        <f t="shared" si="144"/>
        <v>0</v>
      </c>
    </row>
    <row r="533" spans="1:7">
      <c r="A533" s="324"/>
      <c r="B533" s="324"/>
      <c r="C533" s="87" t="s">
        <v>12</v>
      </c>
      <c r="D533" s="93">
        <f t="shared" ref="D533:F533" si="148">D540+D547</f>
        <v>10958.63747</v>
      </c>
      <c r="E533" s="93">
        <f t="shared" si="148"/>
        <v>10740.081399999999</v>
      </c>
      <c r="F533" s="93">
        <f t="shared" si="148"/>
        <v>10740.081399999999</v>
      </c>
      <c r="G533" s="67">
        <f t="shared" si="144"/>
        <v>218.55607000000055</v>
      </c>
    </row>
    <row r="534" spans="1:7" ht="24.75" customHeight="1">
      <c r="A534" s="324"/>
      <c r="B534" s="324"/>
      <c r="C534" s="87" t="s">
        <v>49</v>
      </c>
      <c r="D534" s="93">
        <f t="shared" ref="D534:F534" si="149">D541+D548</f>
        <v>20450.423420000003</v>
      </c>
      <c r="E534" s="93">
        <f t="shared" si="149"/>
        <v>19964.903020000005</v>
      </c>
      <c r="F534" s="93">
        <f t="shared" si="149"/>
        <v>19964.903020000005</v>
      </c>
      <c r="G534" s="67">
        <f t="shared" si="144"/>
        <v>485.52039999999761</v>
      </c>
    </row>
    <row r="535" spans="1:7" ht="13.5" customHeight="1">
      <c r="A535" s="324"/>
      <c r="B535" s="324"/>
      <c r="C535" s="96" t="s">
        <v>871</v>
      </c>
      <c r="D535" s="93">
        <f t="shared" ref="D535:F535" si="150">D542+D549</f>
        <v>0</v>
      </c>
      <c r="E535" s="93">
        <f t="shared" si="150"/>
        <v>0</v>
      </c>
      <c r="F535" s="93">
        <f t="shared" si="150"/>
        <v>0</v>
      </c>
      <c r="G535" s="67">
        <f t="shared" si="144"/>
        <v>0</v>
      </c>
    </row>
    <row r="536" spans="1:7">
      <c r="A536" s="324"/>
      <c r="B536" s="324"/>
      <c r="C536" s="87" t="s">
        <v>53</v>
      </c>
      <c r="D536" s="93">
        <f t="shared" ref="D536:F536" si="151">D543+D550</f>
        <v>0</v>
      </c>
      <c r="E536" s="93">
        <f t="shared" si="151"/>
        <v>0</v>
      </c>
      <c r="F536" s="93">
        <f t="shared" si="151"/>
        <v>0</v>
      </c>
      <c r="G536" s="67">
        <f t="shared" si="144"/>
        <v>0</v>
      </c>
    </row>
    <row r="537" spans="1:7">
      <c r="A537" s="324"/>
      <c r="B537" s="324"/>
      <c r="C537" s="87" t="s">
        <v>872</v>
      </c>
      <c r="D537" s="93">
        <f t="shared" ref="D537:F537" si="152">D544+D551</f>
        <v>0</v>
      </c>
      <c r="E537" s="93">
        <f t="shared" si="152"/>
        <v>0</v>
      </c>
      <c r="F537" s="93">
        <f t="shared" si="152"/>
        <v>0</v>
      </c>
      <c r="G537" s="67">
        <f t="shared" si="144"/>
        <v>0</v>
      </c>
    </row>
    <row r="538" spans="1:7" ht="18" customHeight="1">
      <c r="A538" s="324" t="s">
        <v>18</v>
      </c>
      <c r="B538" s="324" t="s">
        <v>370</v>
      </c>
      <c r="C538" s="87" t="s">
        <v>54</v>
      </c>
      <c r="D538" s="90">
        <f>SUM(D539:D544)</f>
        <v>31340.325000000004</v>
      </c>
      <c r="E538" s="90">
        <f>SUM(E539:E544)</f>
        <v>30636.248530000004</v>
      </c>
      <c r="F538" s="90">
        <f>SUM(F539:F544)</f>
        <v>30636.248530000004</v>
      </c>
      <c r="G538" s="67">
        <f t="shared" si="144"/>
        <v>704.07646999999997</v>
      </c>
    </row>
    <row r="539" spans="1:7" ht="15" customHeight="1">
      <c r="A539" s="324"/>
      <c r="B539" s="324"/>
      <c r="C539" s="96" t="s">
        <v>48</v>
      </c>
      <c r="D539" s="93">
        <v>0</v>
      </c>
      <c r="E539" s="93">
        <f>F539</f>
        <v>0</v>
      </c>
      <c r="F539" s="93">
        <v>0</v>
      </c>
      <c r="G539" s="67">
        <f t="shared" si="144"/>
        <v>0</v>
      </c>
    </row>
    <row r="540" spans="1:7">
      <c r="A540" s="324"/>
      <c r="B540" s="324"/>
      <c r="C540" s="87" t="s">
        <v>12</v>
      </c>
      <c r="D540" s="93">
        <f>'Приложение 11 '!H345</f>
        <v>10897.6</v>
      </c>
      <c r="E540" s="93">
        <f t="shared" ref="E540:E544" si="153">F540</f>
        <v>10679.04393</v>
      </c>
      <c r="F540" s="93">
        <f>'Приложение 11 '!L345</f>
        <v>10679.04393</v>
      </c>
      <c r="G540" s="67">
        <f t="shared" si="144"/>
        <v>218.55607000000055</v>
      </c>
    </row>
    <row r="541" spans="1:7" ht="25.5" customHeight="1">
      <c r="A541" s="324"/>
      <c r="B541" s="324"/>
      <c r="C541" s="87" t="s">
        <v>49</v>
      </c>
      <c r="D541" s="93">
        <f>'Приложение 11 '!I345</f>
        <v>20442.725000000002</v>
      </c>
      <c r="E541" s="93">
        <f t="shared" si="153"/>
        <v>19957.204600000005</v>
      </c>
      <c r="F541" s="93">
        <f>'Приложение 11 '!M345</f>
        <v>19957.204600000005</v>
      </c>
      <c r="G541" s="67">
        <f t="shared" si="144"/>
        <v>485.52039999999761</v>
      </c>
    </row>
    <row r="542" spans="1:7" ht="12.75" customHeight="1">
      <c r="A542" s="324"/>
      <c r="B542" s="324"/>
      <c r="C542" s="96" t="s">
        <v>871</v>
      </c>
      <c r="D542" s="93">
        <v>0</v>
      </c>
      <c r="E542" s="93">
        <f t="shared" si="153"/>
        <v>0</v>
      </c>
      <c r="F542" s="93">
        <v>0</v>
      </c>
      <c r="G542" s="67">
        <f t="shared" si="144"/>
        <v>0</v>
      </c>
    </row>
    <row r="543" spans="1:7">
      <c r="A543" s="324"/>
      <c r="B543" s="324"/>
      <c r="C543" s="87" t="s">
        <v>53</v>
      </c>
      <c r="D543" s="93">
        <v>0</v>
      </c>
      <c r="E543" s="93">
        <f t="shared" si="153"/>
        <v>0</v>
      </c>
      <c r="F543" s="93">
        <v>0</v>
      </c>
      <c r="G543" s="67">
        <f t="shared" si="144"/>
        <v>0</v>
      </c>
    </row>
    <row r="544" spans="1:7">
      <c r="A544" s="324"/>
      <c r="B544" s="324"/>
      <c r="C544" s="87" t="s">
        <v>51</v>
      </c>
      <c r="D544" s="93">
        <v>0</v>
      </c>
      <c r="E544" s="93">
        <f t="shared" si="153"/>
        <v>0</v>
      </c>
      <c r="F544" s="93">
        <v>0</v>
      </c>
      <c r="G544" s="67">
        <f t="shared" si="144"/>
        <v>0</v>
      </c>
    </row>
    <row r="545" spans="1:7" ht="15.75" customHeight="1">
      <c r="A545" s="324" t="s">
        <v>23</v>
      </c>
      <c r="B545" s="324" t="s">
        <v>1405</v>
      </c>
      <c r="C545" s="87" t="s">
        <v>54</v>
      </c>
      <c r="D545" s="90">
        <f>SUM(D546:D551)</f>
        <v>443.66395</v>
      </c>
      <c r="E545" s="90">
        <f>SUM(E546:E551)</f>
        <v>443.66395</v>
      </c>
      <c r="F545" s="90">
        <f>SUM(F546:F551)</f>
        <v>443.66395</v>
      </c>
      <c r="G545" s="67">
        <f t="shared" si="144"/>
        <v>0</v>
      </c>
    </row>
    <row r="546" spans="1:7" ht="16.5" customHeight="1">
      <c r="A546" s="324"/>
      <c r="B546" s="324"/>
      <c r="C546" s="96" t="s">
        <v>48</v>
      </c>
      <c r="D546" s="93">
        <f>'Приложение 11 '!G354</f>
        <v>374.92806000000002</v>
      </c>
      <c r="E546" s="93">
        <f>F546</f>
        <v>374.92806000000002</v>
      </c>
      <c r="F546" s="93">
        <f>'Приложение 11 '!K354</f>
        <v>374.92806000000002</v>
      </c>
      <c r="G546" s="67">
        <f t="shared" si="144"/>
        <v>0</v>
      </c>
    </row>
    <row r="547" spans="1:7">
      <c r="A547" s="324"/>
      <c r="B547" s="324"/>
      <c r="C547" s="87" t="s">
        <v>12</v>
      </c>
      <c r="D547" s="93">
        <f>'Приложение 11 '!H354</f>
        <v>61.037469999999999</v>
      </c>
      <c r="E547" s="93">
        <f t="shared" ref="E547:E551" si="154">F547</f>
        <v>61.037469999999999</v>
      </c>
      <c r="F547" s="93">
        <f>'Приложение 11 '!L354</f>
        <v>61.037469999999999</v>
      </c>
      <c r="G547" s="67">
        <f t="shared" si="144"/>
        <v>0</v>
      </c>
    </row>
    <row r="548" spans="1:7" ht="27" customHeight="1">
      <c r="A548" s="324"/>
      <c r="B548" s="324"/>
      <c r="C548" s="87" t="s">
        <v>49</v>
      </c>
      <c r="D548" s="93">
        <f>'Приложение 11 '!I354</f>
        <v>7.6984199999999996</v>
      </c>
      <c r="E548" s="93">
        <f t="shared" si="154"/>
        <v>7.6984199999999996</v>
      </c>
      <c r="F548" s="93">
        <f>'Приложение 11 '!M354</f>
        <v>7.6984199999999996</v>
      </c>
      <c r="G548" s="67">
        <f t="shared" si="144"/>
        <v>0</v>
      </c>
    </row>
    <row r="549" spans="1:7" ht="17.25" customHeight="1">
      <c r="A549" s="324"/>
      <c r="B549" s="324"/>
      <c r="C549" s="96" t="s">
        <v>871</v>
      </c>
      <c r="D549" s="93">
        <v>0</v>
      </c>
      <c r="E549" s="93">
        <f t="shared" si="154"/>
        <v>0</v>
      </c>
      <c r="F549" s="93">
        <v>0</v>
      </c>
      <c r="G549" s="67">
        <f t="shared" si="144"/>
        <v>0</v>
      </c>
    </row>
    <row r="550" spans="1:7" ht="17.25" customHeight="1">
      <c r="A550" s="324"/>
      <c r="B550" s="324"/>
      <c r="C550" s="87" t="s">
        <v>53</v>
      </c>
      <c r="D550" s="93">
        <v>0</v>
      </c>
      <c r="E550" s="93">
        <f t="shared" si="154"/>
        <v>0</v>
      </c>
      <c r="F550" s="93">
        <v>0</v>
      </c>
      <c r="G550" s="67">
        <f t="shared" si="144"/>
        <v>0</v>
      </c>
    </row>
    <row r="551" spans="1:7">
      <c r="A551" s="324"/>
      <c r="B551" s="324"/>
      <c r="C551" s="87" t="s">
        <v>51</v>
      </c>
      <c r="D551" s="93">
        <v>0</v>
      </c>
      <c r="E551" s="93">
        <f t="shared" si="154"/>
        <v>0</v>
      </c>
      <c r="F551" s="93">
        <v>0</v>
      </c>
      <c r="G551" s="67">
        <f t="shared" si="144"/>
        <v>0</v>
      </c>
    </row>
    <row r="552" spans="1:7" ht="15.75" customHeight="1">
      <c r="A552" s="324" t="s">
        <v>314</v>
      </c>
      <c r="B552" s="324" t="s">
        <v>1406</v>
      </c>
      <c r="C552" s="87" t="s">
        <v>47</v>
      </c>
      <c r="D552" s="90">
        <f>SUM(D553:D558)</f>
        <v>25615.076999999997</v>
      </c>
      <c r="E552" s="90">
        <f>SUM(E553:E558)</f>
        <v>25105.934020000001</v>
      </c>
      <c r="F552" s="90">
        <f>SUM(F553:F558)</f>
        <v>25105.934020000001</v>
      </c>
      <c r="G552" s="67">
        <f t="shared" si="144"/>
        <v>509.1429799999969</v>
      </c>
    </row>
    <row r="553" spans="1:7" ht="17.25" customHeight="1">
      <c r="A553" s="324"/>
      <c r="B553" s="324"/>
      <c r="C553" s="96" t="s">
        <v>48</v>
      </c>
      <c r="D553" s="93">
        <f>D560</f>
        <v>0</v>
      </c>
      <c r="E553" s="93">
        <f t="shared" ref="E553:F554" si="155">E560</f>
        <v>0</v>
      </c>
      <c r="F553" s="93">
        <f t="shared" si="155"/>
        <v>0</v>
      </c>
      <c r="G553" s="67">
        <f t="shared" si="144"/>
        <v>0</v>
      </c>
    </row>
    <row r="554" spans="1:7" ht="18.75" customHeight="1">
      <c r="A554" s="324"/>
      <c r="B554" s="324"/>
      <c r="C554" s="87" t="s">
        <v>12</v>
      </c>
      <c r="D554" s="93">
        <f>D561</f>
        <v>0</v>
      </c>
      <c r="E554" s="93">
        <f t="shared" si="155"/>
        <v>0</v>
      </c>
      <c r="F554" s="93">
        <f t="shared" si="155"/>
        <v>0</v>
      </c>
      <c r="G554" s="67">
        <f t="shared" si="144"/>
        <v>0</v>
      </c>
    </row>
    <row r="555" spans="1:7" ht="30" customHeight="1">
      <c r="A555" s="324"/>
      <c r="B555" s="324"/>
      <c r="C555" s="87" t="s">
        <v>49</v>
      </c>
      <c r="D555" s="93">
        <f t="shared" ref="D555:F555" si="156">D562</f>
        <v>25615.076999999997</v>
      </c>
      <c r="E555" s="93">
        <f t="shared" si="156"/>
        <v>25105.934020000001</v>
      </c>
      <c r="F555" s="93">
        <f t="shared" si="156"/>
        <v>25105.934020000001</v>
      </c>
      <c r="G555" s="67">
        <f t="shared" si="144"/>
        <v>509.1429799999969</v>
      </c>
    </row>
    <row r="556" spans="1:7">
      <c r="A556" s="324"/>
      <c r="B556" s="324"/>
      <c r="C556" s="96" t="s">
        <v>871</v>
      </c>
      <c r="D556" s="93">
        <f t="shared" ref="D556:F556" si="157">D563</f>
        <v>0</v>
      </c>
      <c r="E556" s="93">
        <f t="shared" si="157"/>
        <v>0</v>
      </c>
      <c r="F556" s="93">
        <f t="shared" si="157"/>
        <v>0</v>
      </c>
      <c r="G556" s="67">
        <f t="shared" si="144"/>
        <v>0</v>
      </c>
    </row>
    <row r="557" spans="1:7" ht="23.25" customHeight="1">
      <c r="A557" s="324"/>
      <c r="B557" s="324"/>
      <c r="C557" s="87" t="s">
        <v>53</v>
      </c>
      <c r="D557" s="93">
        <f t="shared" ref="D557:F557" si="158">D564</f>
        <v>0</v>
      </c>
      <c r="E557" s="93">
        <f t="shared" si="158"/>
        <v>0</v>
      </c>
      <c r="F557" s="93">
        <f t="shared" si="158"/>
        <v>0</v>
      </c>
      <c r="G557" s="67">
        <f t="shared" si="144"/>
        <v>0</v>
      </c>
    </row>
    <row r="558" spans="1:7" ht="17.25" customHeight="1">
      <c r="A558" s="324"/>
      <c r="B558" s="324"/>
      <c r="C558" s="87" t="s">
        <v>51</v>
      </c>
      <c r="D558" s="93">
        <f t="shared" ref="D558:F558" si="159">D565</f>
        <v>0</v>
      </c>
      <c r="E558" s="93">
        <f t="shared" si="159"/>
        <v>0</v>
      </c>
      <c r="F558" s="93">
        <f t="shared" si="159"/>
        <v>0</v>
      </c>
      <c r="G558" s="67">
        <f t="shared" si="144"/>
        <v>0</v>
      </c>
    </row>
    <row r="559" spans="1:7" ht="15.75" customHeight="1">
      <c r="A559" s="324" t="s">
        <v>20</v>
      </c>
      <c r="B559" s="324" t="s">
        <v>1315</v>
      </c>
      <c r="C559" s="87" t="s">
        <v>47</v>
      </c>
      <c r="D559" s="90">
        <f>SUM(D560:D565)</f>
        <v>25615.076999999997</v>
      </c>
      <c r="E559" s="90">
        <f>SUM(E560:E565)</f>
        <v>25105.934020000001</v>
      </c>
      <c r="F559" s="90">
        <f>SUM(F560:F565)</f>
        <v>25105.934020000001</v>
      </c>
      <c r="G559" s="67">
        <f t="shared" si="144"/>
        <v>509.1429799999969</v>
      </c>
    </row>
    <row r="560" spans="1:7" ht="16.5" customHeight="1">
      <c r="A560" s="324"/>
      <c r="B560" s="324"/>
      <c r="C560" s="96" t="s">
        <v>48</v>
      </c>
      <c r="D560" s="93">
        <v>0</v>
      </c>
      <c r="E560" s="93">
        <v>0</v>
      </c>
      <c r="F560" s="93">
        <v>0</v>
      </c>
      <c r="G560" s="67">
        <f t="shared" si="144"/>
        <v>0</v>
      </c>
    </row>
    <row r="561" spans="1:7" ht="15.75" customHeight="1">
      <c r="A561" s="324"/>
      <c r="B561" s="324"/>
      <c r="C561" s="87" t="s">
        <v>12</v>
      </c>
      <c r="D561" s="93">
        <v>0</v>
      </c>
      <c r="E561" s="93">
        <v>0</v>
      </c>
      <c r="F561" s="93">
        <v>0</v>
      </c>
      <c r="G561" s="67">
        <f t="shared" si="144"/>
        <v>0</v>
      </c>
    </row>
    <row r="562" spans="1:7" ht="26.25" customHeight="1">
      <c r="A562" s="324"/>
      <c r="B562" s="324"/>
      <c r="C562" s="87" t="s">
        <v>49</v>
      </c>
      <c r="D562" s="93">
        <f>'Приложение 11 '!I362</f>
        <v>25615.076999999997</v>
      </c>
      <c r="E562" s="93">
        <f>F562</f>
        <v>25105.934020000001</v>
      </c>
      <c r="F562" s="93">
        <f>'Приложение 11 '!M362</f>
        <v>25105.934020000001</v>
      </c>
      <c r="G562" s="67">
        <f t="shared" si="144"/>
        <v>509.1429799999969</v>
      </c>
    </row>
    <row r="563" spans="1:7" ht="17.25" customHeight="1">
      <c r="A563" s="324"/>
      <c r="B563" s="324"/>
      <c r="C563" s="96" t="s">
        <v>871</v>
      </c>
      <c r="D563" s="93">
        <v>0</v>
      </c>
      <c r="E563" s="93">
        <v>0</v>
      </c>
      <c r="F563" s="93">
        <v>0</v>
      </c>
      <c r="G563" s="67">
        <f t="shared" si="144"/>
        <v>0</v>
      </c>
    </row>
    <row r="564" spans="1:7" ht="19.5" customHeight="1">
      <c r="A564" s="324"/>
      <c r="B564" s="324"/>
      <c r="C564" s="87" t="s">
        <v>53</v>
      </c>
      <c r="D564" s="93">
        <v>0</v>
      </c>
      <c r="E564" s="93">
        <v>0</v>
      </c>
      <c r="F564" s="93">
        <v>0</v>
      </c>
      <c r="G564" s="67">
        <f t="shared" si="144"/>
        <v>0</v>
      </c>
    </row>
    <row r="565" spans="1:7" ht="18" customHeight="1">
      <c r="A565" s="324"/>
      <c r="B565" s="324"/>
      <c r="C565" s="87" t="s">
        <v>51</v>
      </c>
      <c r="D565" s="93">
        <v>0</v>
      </c>
      <c r="E565" s="93">
        <v>0</v>
      </c>
      <c r="F565" s="93">
        <v>0</v>
      </c>
      <c r="G565" s="67">
        <f t="shared" si="144"/>
        <v>0</v>
      </c>
    </row>
    <row r="566" spans="1:7" ht="12.75" customHeight="1">
      <c r="A566" s="325" t="s">
        <v>375</v>
      </c>
      <c r="B566" s="325" t="s">
        <v>376</v>
      </c>
      <c r="C566" s="66" t="s">
        <v>47</v>
      </c>
      <c r="D566" s="94">
        <f>SUM(D567:D572)</f>
        <v>0</v>
      </c>
      <c r="E566" s="94">
        <f>SUM(E567:E572)</f>
        <v>0</v>
      </c>
      <c r="F566" s="94">
        <f>SUM(F567:F572)</f>
        <v>0</v>
      </c>
      <c r="G566" s="67">
        <f t="shared" si="144"/>
        <v>0</v>
      </c>
    </row>
    <row r="567" spans="1:7" ht="14.25" customHeight="1">
      <c r="A567" s="325"/>
      <c r="B567" s="325"/>
      <c r="C567" s="65" t="s">
        <v>48</v>
      </c>
      <c r="D567" s="94">
        <v>0</v>
      </c>
      <c r="E567" s="94">
        <v>0</v>
      </c>
      <c r="F567" s="94">
        <v>0</v>
      </c>
      <c r="G567" s="67">
        <f t="shared" si="144"/>
        <v>0</v>
      </c>
    </row>
    <row r="568" spans="1:7" ht="17.25" customHeight="1">
      <c r="A568" s="325"/>
      <c r="B568" s="325"/>
      <c r="C568" s="66" t="s">
        <v>12</v>
      </c>
      <c r="D568" s="94">
        <v>0</v>
      </c>
      <c r="E568" s="94">
        <v>0</v>
      </c>
      <c r="F568" s="94">
        <v>0</v>
      </c>
      <c r="G568" s="67">
        <f t="shared" si="144"/>
        <v>0</v>
      </c>
    </row>
    <row r="569" spans="1:7" ht="17.25" customHeight="1">
      <c r="A569" s="325"/>
      <c r="B569" s="325"/>
      <c r="C569" s="66" t="s">
        <v>49</v>
      </c>
      <c r="D569" s="94">
        <v>0</v>
      </c>
      <c r="E569" s="94">
        <v>0</v>
      </c>
      <c r="F569" s="94">
        <v>0</v>
      </c>
      <c r="G569" s="67">
        <f t="shared" si="144"/>
        <v>0</v>
      </c>
    </row>
    <row r="570" spans="1:7" ht="26.25" customHeight="1">
      <c r="A570" s="325"/>
      <c r="B570" s="325"/>
      <c r="C570" s="65" t="s">
        <v>871</v>
      </c>
      <c r="D570" s="94">
        <v>0</v>
      </c>
      <c r="E570" s="94">
        <v>0</v>
      </c>
      <c r="F570" s="94">
        <v>0</v>
      </c>
      <c r="G570" s="67">
        <f t="shared" si="144"/>
        <v>0</v>
      </c>
    </row>
    <row r="571" spans="1:7" ht="15" customHeight="1">
      <c r="A571" s="325"/>
      <c r="B571" s="325"/>
      <c r="C571" s="66" t="s">
        <v>53</v>
      </c>
      <c r="D571" s="94">
        <v>0</v>
      </c>
      <c r="E571" s="94">
        <v>0</v>
      </c>
      <c r="F571" s="94">
        <v>0</v>
      </c>
      <c r="G571" s="67">
        <f t="shared" si="144"/>
        <v>0</v>
      </c>
    </row>
    <row r="572" spans="1:7" ht="15" customHeight="1">
      <c r="A572" s="325"/>
      <c r="B572" s="325"/>
      <c r="C572" s="66" t="s">
        <v>51</v>
      </c>
      <c r="D572" s="94">
        <v>0</v>
      </c>
      <c r="E572" s="94">
        <v>0</v>
      </c>
      <c r="F572" s="94">
        <v>0</v>
      </c>
      <c r="G572" s="67">
        <f t="shared" si="144"/>
        <v>0</v>
      </c>
    </row>
    <row r="573" spans="1:7" ht="15" customHeight="1">
      <c r="A573" s="324" t="s">
        <v>420</v>
      </c>
      <c r="B573" s="324" t="s">
        <v>377</v>
      </c>
      <c r="C573" s="87" t="s">
        <v>47</v>
      </c>
      <c r="D573" s="90">
        <f>SUM(D574:D579)</f>
        <v>8129.6692700000003</v>
      </c>
      <c r="E573" s="90">
        <f>SUM(E574:E579)</f>
        <v>7741.4082799999996</v>
      </c>
      <c r="F573" s="90">
        <f>SUM(F574:F579)</f>
        <v>7741.4082799999996</v>
      </c>
      <c r="G573" s="67">
        <f t="shared" si="144"/>
        <v>388.26099000000067</v>
      </c>
    </row>
    <row r="574" spans="1:7" ht="15.75" customHeight="1">
      <c r="A574" s="324"/>
      <c r="B574" s="324"/>
      <c r="C574" s="96" t="s">
        <v>48</v>
      </c>
      <c r="D574" s="93">
        <f>D581+D588+D595+D602</f>
        <v>2540.9967200000001</v>
      </c>
      <c r="E574" s="93">
        <f t="shared" ref="E574:F574" si="160">E581+E588+E595+E602</f>
        <v>2540.9967200000001</v>
      </c>
      <c r="F574" s="93">
        <f t="shared" si="160"/>
        <v>2540.9967200000001</v>
      </c>
      <c r="G574" s="67">
        <f t="shared" si="144"/>
        <v>0</v>
      </c>
    </row>
    <row r="575" spans="1:7" ht="18" customHeight="1">
      <c r="A575" s="324"/>
      <c r="B575" s="324"/>
      <c r="C575" s="87" t="s">
        <v>12</v>
      </c>
      <c r="D575" s="93">
        <f t="shared" ref="D575:F575" si="161">D582+D589+D596+D603</f>
        <v>2600.1903899999998</v>
      </c>
      <c r="E575" s="93">
        <f t="shared" si="161"/>
        <v>2538.6527099999998</v>
      </c>
      <c r="F575" s="93">
        <f t="shared" si="161"/>
        <v>2538.6527099999998</v>
      </c>
      <c r="G575" s="67">
        <f t="shared" si="144"/>
        <v>61.537679999999909</v>
      </c>
    </row>
    <row r="576" spans="1:7" ht="17.25" customHeight="1">
      <c r="A576" s="324"/>
      <c r="B576" s="324"/>
      <c r="C576" s="87" t="s">
        <v>49</v>
      </c>
      <c r="D576" s="93">
        <f t="shared" ref="D576:F576" si="162">D583+D590+D597+D604</f>
        <v>2988.48216</v>
      </c>
      <c r="E576" s="93">
        <f t="shared" si="162"/>
        <v>2661.7588500000002</v>
      </c>
      <c r="F576" s="93">
        <f t="shared" si="162"/>
        <v>2661.7588500000002</v>
      </c>
      <c r="G576" s="67">
        <f t="shared" si="144"/>
        <v>326.72330999999986</v>
      </c>
    </row>
    <row r="577" spans="1:7" ht="24" customHeight="1">
      <c r="A577" s="324"/>
      <c r="B577" s="324"/>
      <c r="C577" s="96" t="s">
        <v>871</v>
      </c>
      <c r="D577" s="93">
        <f t="shared" ref="D577:F577" si="163">D584+D591+D598+D605</f>
        <v>0</v>
      </c>
      <c r="E577" s="93">
        <f t="shared" si="163"/>
        <v>0</v>
      </c>
      <c r="F577" s="93">
        <f t="shared" si="163"/>
        <v>0</v>
      </c>
      <c r="G577" s="67">
        <f t="shared" si="144"/>
        <v>0</v>
      </c>
    </row>
    <row r="578" spans="1:7" ht="14.25" customHeight="1">
      <c r="A578" s="324"/>
      <c r="B578" s="324"/>
      <c r="C578" s="87" t="s">
        <v>53</v>
      </c>
      <c r="D578" s="93">
        <f t="shared" ref="D578:F578" si="164">D585+D592+D599+D606</f>
        <v>0</v>
      </c>
      <c r="E578" s="93">
        <f t="shared" si="164"/>
        <v>0</v>
      </c>
      <c r="F578" s="93">
        <f t="shared" si="164"/>
        <v>0</v>
      </c>
      <c r="G578" s="67">
        <f t="shared" si="144"/>
        <v>0</v>
      </c>
    </row>
    <row r="579" spans="1:7" ht="10.5" customHeight="1">
      <c r="A579" s="324"/>
      <c r="B579" s="324"/>
      <c r="C579" s="87" t="s">
        <v>51</v>
      </c>
      <c r="D579" s="93">
        <f t="shared" ref="D579:F579" si="165">D586+D593+D600+D607</f>
        <v>0</v>
      </c>
      <c r="E579" s="93">
        <f t="shared" si="165"/>
        <v>0</v>
      </c>
      <c r="F579" s="93">
        <f t="shared" si="165"/>
        <v>0</v>
      </c>
      <c r="G579" s="67">
        <f t="shared" si="144"/>
        <v>0</v>
      </c>
    </row>
    <row r="580" spans="1:7" ht="18" customHeight="1">
      <c r="A580" s="324" t="s">
        <v>379</v>
      </c>
      <c r="B580" s="324" t="s">
        <v>1407</v>
      </c>
      <c r="C580" s="87" t="s">
        <v>47</v>
      </c>
      <c r="D580" s="90">
        <f>SUM(D581:D586)</f>
        <v>1502.3</v>
      </c>
      <c r="E580" s="90">
        <f>SUM(E581:E586)</f>
        <v>1472.17669</v>
      </c>
      <c r="F580" s="90">
        <f>SUM(F581:F586)</f>
        <v>1472.17669</v>
      </c>
      <c r="G580" s="67">
        <f t="shared" si="144"/>
        <v>30.123309999999947</v>
      </c>
    </row>
    <row r="581" spans="1:7">
      <c r="A581" s="324"/>
      <c r="B581" s="324"/>
      <c r="C581" s="96" t="s">
        <v>48</v>
      </c>
      <c r="D581" s="93">
        <v>0</v>
      </c>
      <c r="E581" s="93">
        <f>F581</f>
        <v>0</v>
      </c>
      <c r="F581" s="93">
        <v>0</v>
      </c>
      <c r="G581" s="67">
        <f t="shared" si="144"/>
        <v>0</v>
      </c>
    </row>
    <row r="582" spans="1:7" ht="15" customHeight="1">
      <c r="A582" s="324"/>
      <c r="B582" s="324"/>
      <c r="C582" s="87" t="s">
        <v>12</v>
      </c>
      <c r="D582" s="93">
        <v>0</v>
      </c>
      <c r="E582" s="93">
        <f t="shared" ref="E582:E586" si="166">F582</f>
        <v>0</v>
      </c>
      <c r="F582" s="93">
        <v>0</v>
      </c>
      <c r="G582" s="67">
        <f t="shared" ref="G582:G645" si="167">D582-E582</f>
        <v>0</v>
      </c>
    </row>
    <row r="583" spans="1:7" ht="26.25">
      <c r="A583" s="324"/>
      <c r="B583" s="324"/>
      <c r="C583" s="87" t="s">
        <v>49</v>
      </c>
      <c r="D583" s="93">
        <f>'Приложение 11 '!I375</f>
        <v>1502.3</v>
      </c>
      <c r="E583" s="93">
        <f t="shared" si="166"/>
        <v>1472.17669</v>
      </c>
      <c r="F583" s="93">
        <f>'Приложение 11 '!M375</f>
        <v>1472.17669</v>
      </c>
      <c r="G583" s="67">
        <f t="shared" si="167"/>
        <v>30.123309999999947</v>
      </c>
    </row>
    <row r="584" spans="1:7" ht="21.75" customHeight="1">
      <c r="A584" s="324"/>
      <c r="B584" s="324"/>
      <c r="C584" s="96" t="s">
        <v>871</v>
      </c>
      <c r="D584" s="93">
        <v>0</v>
      </c>
      <c r="E584" s="93">
        <f t="shared" si="166"/>
        <v>0</v>
      </c>
      <c r="F584" s="93">
        <v>0</v>
      </c>
      <c r="G584" s="67">
        <f t="shared" si="167"/>
        <v>0</v>
      </c>
    </row>
    <row r="585" spans="1:7" ht="15" customHeight="1">
      <c r="A585" s="324"/>
      <c r="B585" s="324"/>
      <c r="C585" s="87" t="s">
        <v>53</v>
      </c>
      <c r="D585" s="93">
        <v>0</v>
      </c>
      <c r="E585" s="93">
        <f t="shared" si="166"/>
        <v>0</v>
      </c>
      <c r="F585" s="93">
        <v>0</v>
      </c>
      <c r="G585" s="67">
        <f t="shared" si="167"/>
        <v>0</v>
      </c>
    </row>
    <row r="586" spans="1:7">
      <c r="A586" s="324"/>
      <c r="B586" s="324"/>
      <c r="C586" s="87" t="s">
        <v>51</v>
      </c>
      <c r="D586" s="93">
        <v>0</v>
      </c>
      <c r="E586" s="93">
        <f t="shared" si="166"/>
        <v>0</v>
      </c>
      <c r="F586" s="93">
        <v>0</v>
      </c>
      <c r="G586" s="67">
        <f t="shared" si="167"/>
        <v>0</v>
      </c>
    </row>
    <row r="587" spans="1:7" ht="15.75" customHeight="1">
      <c r="A587" s="324" t="s">
        <v>421</v>
      </c>
      <c r="B587" s="324" t="s">
        <v>1408</v>
      </c>
      <c r="C587" s="87" t="s">
        <v>47</v>
      </c>
      <c r="D587" s="90">
        <f>SUM(D588:D593)</f>
        <v>3006.9121599999999</v>
      </c>
      <c r="E587" s="90">
        <f>SUM(E588:E593)</f>
        <v>3006.9121599999999</v>
      </c>
      <c r="F587" s="90">
        <f>SUM(F588:F593)</f>
        <v>3006.9121599999999</v>
      </c>
      <c r="G587" s="67">
        <f t="shared" si="167"/>
        <v>0</v>
      </c>
    </row>
    <row r="588" spans="1:7">
      <c r="A588" s="324"/>
      <c r="B588" s="324"/>
      <c r="C588" s="96" t="s">
        <v>48</v>
      </c>
      <c r="D588" s="93">
        <f>'Приложение 11 '!G379</f>
        <v>2540.9967200000001</v>
      </c>
      <c r="E588" s="93">
        <f>F588</f>
        <v>2540.9967200000001</v>
      </c>
      <c r="F588" s="93">
        <f>'Приложение 11 '!K379</f>
        <v>2540.9967200000001</v>
      </c>
      <c r="G588" s="67">
        <f t="shared" si="167"/>
        <v>0</v>
      </c>
    </row>
    <row r="589" spans="1:7" ht="15" customHeight="1">
      <c r="A589" s="324"/>
      <c r="B589" s="324"/>
      <c r="C589" s="87" t="s">
        <v>12</v>
      </c>
      <c r="D589" s="93">
        <f>'Приложение 11 '!H379</f>
        <v>413.73327999999998</v>
      </c>
      <c r="E589" s="93">
        <f t="shared" ref="E589:E593" si="168">F589</f>
        <v>413.73327999999998</v>
      </c>
      <c r="F589" s="93">
        <f>'Приложение 11 '!L379</f>
        <v>413.73327999999998</v>
      </c>
      <c r="G589" s="67">
        <f t="shared" si="167"/>
        <v>0</v>
      </c>
    </row>
    <row r="590" spans="1:7" ht="26.25">
      <c r="A590" s="324"/>
      <c r="B590" s="324"/>
      <c r="C590" s="87" t="s">
        <v>49</v>
      </c>
      <c r="D590" s="93">
        <f>'Приложение 11 '!I379</f>
        <v>52.182160000000003</v>
      </c>
      <c r="E590" s="93">
        <f t="shared" si="168"/>
        <v>52.182160000000003</v>
      </c>
      <c r="F590" s="93">
        <f>'Приложение 11 '!M379</f>
        <v>52.182160000000003</v>
      </c>
      <c r="G590" s="67">
        <f t="shared" si="167"/>
        <v>0</v>
      </c>
    </row>
    <row r="591" spans="1:7">
      <c r="A591" s="324"/>
      <c r="B591" s="324"/>
      <c r="C591" s="96" t="s">
        <v>871</v>
      </c>
      <c r="D591" s="93">
        <v>0</v>
      </c>
      <c r="E591" s="93">
        <f t="shared" si="168"/>
        <v>0</v>
      </c>
      <c r="F591" s="93">
        <v>0</v>
      </c>
      <c r="G591" s="67">
        <f t="shared" si="167"/>
        <v>0</v>
      </c>
    </row>
    <row r="592" spans="1:7">
      <c r="A592" s="324"/>
      <c r="B592" s="324"/>
      <c r="C592" s="87" t="s">
        <v>53</v>
      </c>
      <c r="D592" s="93">
        <v>0</v>
      </c>
      <c r="E592" s="93">
        <f t="shared" si="168"/>
        <v>0</v>
      </c>
      <c r="F592" s="93">
        <v>0</v>
      </c>
      <c r="G592" s="67">
        <f t="shared" si="167"/>
        <v>0</v>
      </c>
    </row>
    <row r="593" spans="1:7">
      <c r="A593" s="324"/>
      <c r="B593" s="324"/>
      <c r="C593" s="87" t="s">
        <v>51</v>
      </c>
      <c r="D593" s="93">
        <v>0</v>
      </c>
      <c r="E593" s="93">
        <f t="shared" si="168"/>
        <v>0</v>
      </c>
      <c r="F593" s="93">
        <v>0</v>
      </c>
      <c r="G593" s="67">
        <f t="shared" si="167"/>
        <v>0</v>
      </c>
    </row>
    <row r="594" spans="1:7" ht="15" customHeight="1">
      <c r="A594" s="324" t="s">
        <v>345</v>
      </c>
      <c r="B594" s="324" t="s">
        <v>1409</v>
      </c>
      <c r="C594" s="87" t="s">
        <v>47</v>
      </c>
      <c r="D594" s="90">
        <f>SUM(D595:D600)</f>
        <v>2186.4571099999998</v>
      </c>
      <c r="E594" s="90">
        <f>SUM(E595:E600)</f>
        <v>2124.9194299999999</v>
      </c>
      <c r="F594" s="90">
        <f>SUM(F595:F600)</f>
        <v>2124.9194299999999</v>
      </c>
      <c r="G594" s="67">
        <f t="shared" si="167"/>
        <v>61.537679999999909</v>
      </c>
    </row>
    <row r="595" spans="1:7">
      <c r="A595" s="324"/>
      <c r="B595" s="324"/>
      <c r="C595" s="96" t="s">
        <v>48</v>
      </c>
      <c r="D595" s="93">
        <v>0</v>
      </c>
      <c r="E595" s="93">
        <v>0</v>
      </c>
      <c r="F595" s="93">
        <v>0</v>
      </c>
      <c r="G595" s="67">
        <f t="shared" si="167"/>
        <v>0</v>
      </c>
    </row>
    <row r="596" spans="1:7">
      <c r="A596" s="324"/>
      <c r="B596" s="324"/>
      <c r="C596" s="87" t="s">
        <v>12</v>
      </c>
      <c r="D596" s="93">
        <f>'Приложение 11 '!H382</f>
        <v>2186.4571099999998</v>
      </c>
      <c r="E596" s="93">
        <f>F596</f>
        <v>2124.9194299999999</v>
      </c>
      <c r="F596" s="93">
        <f>'Приложение 11 '!L382</f>
        <v>2124.9194299999999</v>
      </c>
      <c r="G596" s="67">
        <f t="shared" si="167"/>
        <v>61.537679999999909</v>
      </c>
    </row>
    <row r="597" spans="1:7" ht="26.25">
      <c r="A597" s="324"/>
      <c r="B597" s="324"/>
      <c r="C597" s="87" t="s">
        <v>49</v>
      </c>
      <c r="D597" s="93">
        <v>0</v>
      </c>
      <c r="E597" s="93">
        <v>0</v>
      </c>
      <c r="F597" s="93">
        <v>0</v>
      </c>
      <c r="G597" s="67">
        <f t="shared" si="167"/>
        <v>0</v>
      </c>
    </row>
    <row r="598" spans="1:7">
      <c r="A598" s="324"/>
      <c r="B598" s="324"/>
      <c r="C598" s="96" t="s">
        <v>871</v>
      </c>
      <c r="D598" s="93">
        <v>0</v>
      </c>
      <c r="E598" s="93">
        <v>0</v>
      </c>
      <c r="F598" s="93">
        <v>0</v>
      </c>
      <c r="G598" s="67">
        <f t="shared" si="167"/>
        <v>0</v>
      </c>
    </row>
    <row r="599" spans="1:7">
      <c r="A599" s="324"/>
      <c r="B599" s="324"/>
      <c r="C599" s="87" t="s">
        <v>53</v>
      </c>
      <c r="D599" s="93">
        <v>0</v>
      </c>
      <c r="E599" s="93">
        <v>0</v>
      </c>
      <c r="F599" s="93">
        <v>0</v>
      </c>
      <c r="G599" s="67">
        <f t="shared" si="167"/>
        <v>0</v>
      </c>
    </row>
    <row r="600" spans="1:7">
      <c r="A600" s="324"/>
      <c r="B600" s="324"/>
      <c r="C600" s="87" t="s">
        <v>51</v>
      </c>
      <c r="D600" s="93">
        <v>0</v>
      </c>
      <c r="E600" s="93">
        <v>0</v>
      </c>
      <c r="F600" s="93">
        <v>0</v>
      </c>
      <c r="G600" s="67">
        <f t="shared" si="167"/>
        <v>0</v>
      </c>
    </row>
    <row r="601" spans="1:7" ht="15.75" customHeight="1">
      <c r="A601" s="324" t="s">
        <v>1490</v>
      </c>
      <c r="B601" s="324" t="s">
        <v>634</v>
      </c>
      <c r="C601" s="87" t="s">
        <v>47</v>
      </c>
      <c r="D601" s="90">
        <f>SUM(D602:D607)</f>
        <v>1434</v>
      </c>
      <c r="E601" s="90">
        <f>SUM(E602:E607)</f>
        <v>1137.4000000000001</v>
      </c>
      <c r="F601" s="90">
        <f>SUM(F602:F607)</f>
        <v>1137.4000000000001</v>
      </c>
      <c r="G601" s="67">
        <f t="shared" si="167"/>
        <v>296.59999999999991</v>
      </c>
    </row>
    <row r="602" spans="1:7">
      <c r="A602" s="324"/>
      <c r="B602" s="324"/>
      <c r="C602" s="96" t="s">
        <v>48</v>
      </c>
      <c r="D602" s="93">
        <v>0</v>
      </c>
      <c r="E602" s="93">
        <v>0</v>
      </c>
      <c r="F602" s="93">
        <v>0</v>
      </c>
      <c r="G602" s="67">
        <f t="shared" si="167"/>
        <v>0</v>
      </c>
    </row>
    <row r="603" spans="1:7">
      <c r="A603" s="324"/>
      <c r="B603" s="324"/>
      <c r="C603" s="87" t="s">
        <v>12</v>
      </c>
      <c r="D603" s="93">
        <v>0</v>
      </c>
      <c r="E603" s="93">
        <v>0</v>
      </c>
      <c r="F603" s="93">
        <v>0</v>
      </c>
      <c r="G603" s="67">
        <f t="shared" si="167"/>
        <v>0</v>
      </c>
    </row>
    <row r="604" spans="1:7" ht="26.25">
      <c r="A604" s="324"/>
      <c r="B604" s="324"/>
      <c r="C604" s="87" t="s">
        <v>49</v>
      </c>
      <c r="D604" s="93">
        <f>'Приложение 11 '!I385</f>
        <v>1434</v>
      </c>
      <c r="E604" s="93">
        <f>F604</f>
        <v>1137.4000000000001</v>
      </c>
      <c r="F604" s="93">
        <f>'Приложение 11 '!M385</f>
        <v>1137.4000000000001</v>
      </c>
      <c r="G604" s="67">
        <f t="shared" si="167"/>
        <v>296.59999999999991</v>
      </c>
    </row>
    <row r="605" spans="1:7">
      <c r="A605" s="324"/>
      <c r="B605" s="324"/>
      <c r="C605" s="96" t="s">
        <v>871</v>
      </c>
      <c r="D605" s="93">
        <v>0</v>
      </c>
      <c r="E605" s="93">
        <v>0</v>
      </c>
      <c r="F605" s="93">
        <v>0</v>
      </c>
      <c r="G605" s="67">
        <f t="shared" si="167"/>
        <v>0</v>
      </c>
    </row>
    <row r="606" spans="1:7">
      <c r="A606" s="324"/>
      <c r="B606" s="324"/>
      <c r="C606" s="87" t="s">
        <v>53</v>
      </c>
      <c r="D606" s="93">
        <v>0</v>
      </c>
      <c r="E606" s="93">
        <v>0</v>
      </c>
      <c r="F606" s="93">
        <v>0</v>
      </c>
      <c r="G606" s="67">
        <f t="shared" si="167"/>
        <v>0</v>
      </c>
    </row>
    <row r="607" spans="1:7">
      <c r="A607" s="324"/>
      <c r="B607" s="324"/>
      <c r="C607" s="87" t="s">
        <v>51</v>
      </c>
      <c r="D607" s="93">
        <v>0</v>
      </c>
      <c r="E607" s="93">
        <v>0</v>
      </c>
      <c r="F607" s="93">
        <v>0</v>
      </c>
      <c r="G607" s="67">
        <f t="shared" si="167"/>
        <v>0</v>
      </c>
    </row>
    <row r="608" spans="1:7" ht="15.75" customHeight="1">
      <c r="A608" s="324" t="s">
        <v>423</v>
      </c>
      <c r="B608" s="324" t="s">
        <v>1410</v>
      </c>
      <c r="C608" s="87" t="s">
        <v>47</v>
      </c>
      <c r="D608" s="90">
        <f>SUM(D609:D614)</f>
        <v>20878.8</v>
      </c>
      <c r="E608" s="90">
        <f>SUM(E609:E614)</f>
        <v>20456.841550000001</v>
      </c>
      <c r="F608" s="90">
        <f>SUM(F609:F614)</f>
        <v>20456.841550000001</v>
      </c>
      <c r="G608" s="67">
        <f t="shared" si="167"/>
        <v>421.95844999999827</v>
      </c>
    </row>
    <row r="609" spans="1:7">
      <c r="A609" s="324"/>
      <c r="B609" s="324"/>
      <c r="C609" s="96" t="s">
        <v>48</v>
      </c>
      <c r="D609" s="93">
        <f>D616</f>
        <v>0</v>
      </c>
      <c r="E609" s="93">
        <f t="shared" ref="E609:F609" si="169">E616</f>
        <v>0</v>
      </c>
      <c r="F609" s="93">
        <f t="shared" si="169"/>
        <v>0</v>
      </c>
      <c r="G609" s="67">
        <f t="shared" si="167"/>
        <v>0</v>
      </c>
    </row>
    <row r="610" spans="1:7">
      <c r="A610" s="324"/>
      <c r="B610" s="324"/>
      <c r="C610" s="87" t="s">
        <v>12</v>
      </c>
      <c r="D610" s="93">
        <f t="shared" ref="D610:F610" si="170">D617</f>
        <v>0</v>
      </c>
      <c r="E610" s="93">
        <f t="shared" si="170"/>
        <v>0</v>
      </c>
      <c r="F610" s="93">
        <f t="shared" si="170"/>
        <v>0</v>
      </c>
      <c r="G610" s="67">
        <f t="shared" si="167"/>
        <v>0</v>
      </c>
    </row>
    <row r="611" spans="1:7" ht="26.25">
      <c r="A611" s="324"/>
      <c r="B611" s="324"/>
      <c r="C611" s="87" t="s">
        <v>49</v>
      </c>
      <c r="D611" s="93">
        <f t="shared" ref="D611:F611" si="171">D618</f>
        <v>20878.8</v>
      </c>
      <c r="E611" s="93">
        <f t="shared" si="171"/>
        <v>20456.841550000001</v>
      </c>
      <c r="F611" s="93">
        <f t="shared" si="171"/>
        <v>20456.841550000001</v>
      </c>
      <c r="G611" s="67">
        <f t="shared" si="167"/>
        <v>421.95844999999827</v>
      </c>
    </row>
    <row r="612" spans="1:7">
      <c r="A612" s="324"/>
      <c r="B612" s="324"/>
      <c r="C612" s="96" t="s">
        <v>870</v>
      </c>
      <c r="D612" s="93">
        <f t="shared" ref="D612:F612" si="172">D619</f>
        <v>0</v>
      </c>
      <c r="E612" s="93">
        <f t="shared" si="172"/>
        <v>0</v>
      </c>
      <c r="F612" s="93">
        <f t="shared" si="172"/>
        <v>0</v>
      </c>
      <c r="G612" s="67">
        <f t="shared" si="167"/>
        <v>0</v>
      </c>
    </row>
    <row r="613" spans="1:7">
      <c r="A613" s="324"/>
      <c r="B613" s="324"/>
      <c r="C613" s="87" t="s">
        <v>53</v>
      </c>
      <c r="D613" s="93">
        <f t="shared" ref="D613:F613" si="173">D620</f>
        <v>0</v>
      </c>
      <c r="E613" s="93">
        <f t="shared" si="173"/>
        <v>0</v>
      </c>
      <c r="F613" s="93">
        <f t="shared" si="173"/>
        <v>0</v>
      </c>
      <c r="G613" s="67">
        <f t="shared" si="167"/>
        <v>0</v>
      </c>
    </row>
    <row r="614" spans="1:7">
      <c r="A614" s="324"/>
      <c r="B614" s="324"/>
      <c r="C614" s="87" t="s">
        <v>51</v>
      </c>
      <c r="D614" s="93">
        <f t="shared" ref="D614:F614" si="174">D621</f>
        <v>0</v>
      </c>
      <c r="E614" s="93">
        <f t="shared" si="174"/>
        <v>0</v>
      </c>
      <c r="F614" s="93">
        <f t="shared" si="174"/>
        <v>0</v>
      </c>
      <c r="G614" s="67">
        <f t="shared" si="167"/>
        <v>0</v>
      </c>
    </row>
    <row r="615" spans="1:7" ht="15.75" customHeight="1">
      <c r="A615" s="324" t="s">
        <v>135</v>
      </c>
      <c r="B615" s="324" t="s">
        <v>1411</v>
      </c>
      <c r="C615" s="87" t="s">
        <v>47</v>
      </c>
      <c r="D615" s="90">
        <f>SUM(D616:D621)</f>
        <v>20878.8</v>
      </c>
      <c r="E615" s="90">
        <f>SUM(E616:E621)</f>
        <v>20456.841550000001</v>
      </c>
      <c r="F615" s="90">
        <f>SUM(F616:F621)</f>
        <v>20456.841550000001</v>
      </c>
      <c r="G615" s="67">
        <f t="shared" si="167"/>
        <v>421.95844999999827</v>
      </c>
    </row>
    <row r="616" spans="1:7">
      <c r="A616" s="324"/>
      <c r="B616" s="324"/>
      <c r="C616" s="96" t="s">
        <v>48</v>
      </c>
      <c r="D616" s="93">
        <v>0</v>
      </c>
      <c r="E616" s="93">
        <v>0</v>
      </c>
      <c r="F616" s="93">
        <v>0</v>
      </c>
      <c r="G616" s="67">
        <f t="shared" si="167"/>
        <v>0</v>
      </c>
    </row>
    <row r="617" spans="1:7">
      <c r="A617" s="324"/>
      <c r="B617" s="324"/>
      <c r="C617" s="87" t="s">
        <v>12</v>
      </c>
      <c r="D617" s="93">
        <v>0</v>
      </c>
      <c r="E617" s="93">
        <v>0</v>
      </c>
      <c r="F617" s="93">
        <v>0</v>
      </c>
      <c r="G617" s="67">
        <f t="shared" si="167"/>
        <v>0</v>
      </c>
    </row>
    <row r="618" spans="1:7" ht="26.25">
      <c r="A618" s="324"/>
      <c r="B618" s="324"/>
      <c r="C618" s="87" t="s">
        <v>49</v>
      </c>
      <c r="D618" s="93">
        <f>'Приложение 11 '!I392</f>
        <v>20878.8</v>
      </c>
      <c r="E618" s="93">
        <f>F618</f>
        <v>20456.841550000001</v>
      </c>
      <c r="F618" s="93">
        <f>'Приложение 11 '!M392</f>
        <v>20456.841550000001</v>
      </c>
      <c r="G618" s="67">
        <f t="shared" si="167"/>
        <v>421.95844999999827</v>
      </c>
    </row>
    <row r="619" spans="1:7">
      <c r="A619" s="324"/>
      <c r="B619" s="324"/>
      <c r="C619" s="96" t="s">
        <v>870</v>
      </c>
      <c r="D619" s="93">
        <v>0</v>
      </c>
      <c r="E619" s="93">
        <v>0</v>
      </c>
      <c r="F619" s="93">
        <v>0</v>
      </c>
      <c r="G619" s="67">
        <f t="shared" si="167"/>
        <v>0</v>
      </c>
    </row>
    <row r="620" spans="1:7">
      <c r="A620" s="324"/>
      <c r="B620" s="324"/>
      <c r="C620" s="87" t="s">
        <v>53</v>
      </c>
      <c r="D620" s="93">
        <v>0</v>
      </c>
      <c r="E620" s="93">
        <v>0</v>
      </c>
      <c r="F620" s="93">
        <v>0</v>
      </c>
      <c r="G620" s="67">
        <f t="shared" si="167"/>
        <v>0</v>
      </c>
    </row>
    <row r="621" spans="1:7">
      <c r="A621" s="324"/>
      <c r="B621" s="324"/>
      <c r="C621" s="87" t="s">
        <v>51</v>
      </c>
      <c r="D621" s="93">
        <v>0</v>
      </c>
      <c r="E621" s="93">
        <v>0</v>
      </c>
      <c r="F621" s="93">
        <v>0</v>
      </c>
      <c r="G621" s="67">
        <f t="shared" si="167"/>
        <v>0</v>
      </c>
    </row>
    <row r="622" spans="1:7" ht="15.75" customHeight="1">
      <c r="A622" s="324" t="s">
        <v>683</v>
      </c>
      <c r="B622" s="324" t="s">
        <v>1412</v>
      </c>
      <c r="C622" s="87" t="s">
        <v>47</v>
      </c>
      <c r="D622" s="90">
        <f>SUM(D623:D628)</f>
        <v>61273.654999999999</v>
      </c>
      <c r="E622" s="90">
        <f>SUM(E623:E628)</f>
        <v>58331.679329999999</v>
      </c>
      <c r="F622" s="90">
        <f>SUM(F623:F628)</f>
        <v>58331.679329999999</v>
      </c>
      <c r="G622" s="67">
        <f t="shared" si="167"/>
        <v>2941.9756699999998</v>
      </c>
    </row>
    <row r="623" spans="1:7">
      <c r="A623" s="324"/>
      <c r="B623" s="324"/>
      <c r="C623" s="96" t="s">
        <v>48</v>
      </c>
      <c r="D623" s="93">
        <f>D630+D637+D644+D651</f>
        <v>0</v>
      </c>
      <c r="E623" s="93">
        <f t="shared" ref="E623:F623" si="175">E630+E637+E644+E651</f>
        <v>0</v>
      </c>
      <c r="F623" s="93">
        <f t="shared" si="175"/>
        <v>0</v>
      </c>
      <c r="G623" s="67">
        <f t="shared" si="167"/>
        <v>0</v>
      </c>
    </row>
    <row r="624" spans="1:7">
      <c r="A624" s="324"/>
      <c r="B624" s="324"/>
      <c r="C624" s="87" t="s">
        <v>12</v>
      </c>
      <c r="D624" s="93">
        <f t="shared" ref="D624:F624" si="176">D631+D638+D645+D652</f>
        <v>1679.9960000000001</v>
      </c>
      <c r="E624" s="93">
        <f t="shared" si="176"/>
        <v>1630</v>
      </c>
      <c r="F624" s="93">
        <f t="shared" si="176"/>
        <v>1630</v>
      </c>
      <c r="G624" s="67">
        <f t="shared" si="167"/>
        <v>49.996000000000095</v>
      </c>
    </row>
    <row r="625" spans="1:7" ht="26.25">
      <c r="A625" s="324"/>
      <c r="B625" s="324"/>
      <c r="C625" s="87" t="s">
        <v>49</v>
      </c>
      <c r="D625" s="93">
        <f t="shared" ref="D625:F625" si="177">D632+D639+D646+D653</f>
        <v>59593.659</v>
      </c>
      <c r="E625" s="93">
        <f t="shared" si="177"/>
        <v>56701.679329999999</v>
      </c>
      <c r="F625" s="93">
        <f t="shared" si="177"/>
        <v>56701.679329999999</v>
      </c>
      <c r="G625" s="67">
        <f t="shared" si="167"/>
        <v>2891.9796700000006</v>
      </c>
    </row>
    <row r="626" spans="1:7">
      <c r="A626" s="324"/>
      <c r="B626" s="324"/>
      <c r="C626" s="96" t="s">
        <v>870</v>
      </c>
      <c r="D626" s="93">
        <f t="shared" ref="D626:F626" si="178">D633+D640+D647+D654</f>
        <v>0</v>
      </c>
      <c r="E626" s="93">
        <f t="shared" si="178"/>
        <v>0</v>
      </c>
      <c r="F626" s="93">
        <f t="shared" si="178"/>
        <v>0</v>
      </c>
      <c r="G626" s="67">
        <f t="shared" si="167"/>
        <v>0</v>
      </c>
    </row>
    <row r="627" spans="1:7">
      <c r="A627" s="324"/>
      <c r="B627" s="324"/>
      <c r="C627" s="87" t="s">
        <v>53</v>
      </c>
      <c r="D627" s="93">
        <f t="shared" ref="D627:F627" si="179">D634+D641+D648+D655</f>
        <v>0</v>
      </c>
      <c r="E627" s="93">
        <f t="shared" si="179"/>
        <v>0</v>
      </c>
      <c r="F627" s="93">
        <f t="shared" si="179"/>
        <v>0</v>
      </c>
      <c r="G627" s="67">
        <f t="shared" si="167"/>
        <v>0</v>
      </c>
    </row>
    <row r="628" spans="1:7">
      <c r="A628" s="324"/>
      <c r="B628" s="324"/>
      <c r="C628" s="87" t="s">
        <v>51</v>
      </c>
      <c r="D628" s="93">
        <f t="shared" ref="D628:F628" si="180">D635+D642+D649+D656</f>
        <v>0</v>
      </c>
      <c r="E628" s="93">
        <f t="shared" si="180"/>
        <v>0</v>
      </c>
      <c r="F628" s="93">
        <f t="shared" si="180"/>
        <v>0</v>
      </c>
      <c r="G628" s="67">
        <f t="shared" si="167"/>
        <v>0</v>
      </c>
    </row>
    <row r="629" spans="1:7" ht="15.75" customHeight="1">
      <c r="A629" s="324" t="s">
        <v>153</v>
      </c>
      <c r="B629" s="324" t="s">
        <v>1412</v>
      </c>
      <c r="C629" s="87" t="s">
        <v>47</v>
      </c>
      <c r="D629" s="90">
        <f>SUM(D630:D635)</f>
        <v>60641.154999999999</v>
      </c>
      <c r="E629" s="90">
        <f>SUM(E630:E635)</f>
        <v>57745.189059999997</v>
      </c>
      <c r="F629" s="90">
        <f>SUM(F630:F635)</f>
        <v>57745.189059999997</v>
      </c>
      <c r="G629" s="67">
        <f t="shared" si="167"/>
        <v>2895.9659400000019</v>
      </c>
    </row>
    <row r="630" spans="1:7">
      <c r="A630" s="324"/>
      <c r="B630" s="324"/>
      <c r="C630" s="96" t="s">
        <v>48</v>
      </c>
      <c r="D630" s="93">
        <v>0</v>
      </c>
      <c r="E630" s="93">
        <v>0</v>
      </c>
      <c r="F630" s="93">
        <v>0</v>
      </c>
      <c r="G630" s="67">
        <f t="shared" si="167"/>
        <v>0</v>
      </c>
    </row>
    <row r="631" spans="1:7">
      <c r="A631" s="324"/>
      <c r="B631" s="324"/>
      <c r="C631" s="87" t="s">
        <v>12</v>
      </c>
      <c r="D631" s="93">
        <f>'Приложение 11 '!H397</f>
        <v>1679.9960000000001</v>
      </c>
      <c r="E631" s="93">
        <f>F631</f>
        <v>1630</v>
      </c>
      <c r="F631" s="93">
        <f>'Приложение 11 '!L405</f>
        <v>1630</v>
      </c>
      <c r="G631" s="67">
        <f t="shared" si="167"/>
        <v>49.996000000000095</v>
      </c>
    </row>
    <row r="632" spans="1:7" ht="26.25">
      <c r="A632" s="324"/>
      <c r="B632" s="324"/>
      <c r="C632" s="87" t="s">
        <v>49</v>
      </c>
      <c r="D632" s="93">
        <f>'Приложение 11 '!I405</f>
        <v>58961.159</v>
      </c>
      <c r="E632" s="93">
        <f>F632</f>
        <v>56115.189059999997</v>
      </c>
      <c r="F632" s="93">
        <f>'Приложение 11 '!M405</f>
        <v>56115.189059999997</v>
      </c>
      <c r="G632" s="67">
        <f t="shared" si="167"/>
        <v>2845.9699400000027</v>
      </c>
    </row>
    <row r="633" spans="1:7">
      <c r="A633" s="324"/>
      <c r="B633" s="324"/>
      <c r="C633" s="96" t="s">
        <v>870</v>
      </c>
      <c r="D633" s="93">
        <v>0</v>
      </c>
      <c r="E633" s="93">
        <v>0</v>
      </c>
      <c r="F633" s="93">
        <v>0</v>
      </c>
      <c r="G633" s="67">
        <f t="shared" si="167"/>
        <v>0</v>
      </c>
    </row>
    <row r="634" spans="1:7">
      <c r="A634" s="324"/>
      <c r="B634" s="324"/>
      <c r="C634" s="87" t="s">
        <v>53</v>
      </c>
      <c r="D634" s="93">
        <v>0</v>
      </c>
      <c r="E634" s="93">
        <v>0</v>
      </c>
      <c r="F634" s="93">
        <v>0</v>
      </c>
      <c r="G634" s="67">
        <f t="shared" si="167"/>
        <v>0</v>
      </c>
    </row>
    <row r="635" spans="1:7">
      <c r="A635" s="324"/>
      <c r="B635" s="324"/>
      <c r="C635" s="87" t="s">
        <v>51</v>
      </c>
      <c r="D635" s="93">
        <v>0</v>
      </c>
      <c r="E635" s="93">
        <v>0</v>
      </c>
      <c r="F635" s="93">
        <v>0</v>
      </c>
      <c r="G635" s="67">
        <f t="shared" si="167"/>
        <v>0</v>
      </c>
    </row>
    <row r="636" spans="1:7" ht="15.75" customHeight="1">
      <c r="A636" s="324" t="s">
        <v>156</v>
      </c>
      <c r="B636" s="324" t="s">
        <v>391</v>
      </c>
      <c r="C636" s="87" t="s">
        <v>47</v>
      </c>
      <c r="D636" s="90">
        <f>SUM(D637:D642)</f>
        <v>562.5</v>
      </c>
      <c r="E636" s="90">
        <f>SUM(E637:E642)</f>
        <v>521.55447000000004</v>
      </c>
      <c r="F636" s="90">
        <f>SUM(F637:F642)</f>
        <v>521.55447000000004</v>
      </c>
      <c r="G636" s="67">
        <f t="shared" si="167"/>
        <v>40.945529999999962</v>
      </c>
    </row>
    <row r="637" spans="1:7">
      <c r="A637" s="324"/>
      <c r="B637" s="324"/>
      <c r="C637" s="96" t="s">
        <v>48</v>
      </c>
      <c r="D637" s="93">
        <v>0</v>
      </c>
      <c r="E637" s="93">
        <v>0</v>
      </c>
      <c r="F637" s="93">
        <v>0</v>
      </c>
      <c r="G637" s="67">
        <f t="shared" si="167"/>
        <v>0</v>
      </c>
    </row>
    <row r="638" spans="1:7">
      <c r="A638" s="324"/>
      <c r="B638" s="324"/>
      <c r="C638" s="87" t="s">
        <v>12</v>
      </c>
      <c r="D638" s="93">
        <v>0</v>
      </c>
      <c r="E638" s="93">
        <v>0</v>
      </c>
      <c r="F638" s="93">
        <v>0</v>
      </c>
      <c r="G638" s="67">
        <f t="shared" si="167"/>
        <v>0</v>
      </c>
    </row>
    <row r="639" spans="1:7" ht="26.25">
      <c r="A639" s="324"/>
      <c r="B639" s="324"/>
      <c r="C639" s="87" t="s">
        <v>49</v>
      </c>
      <c r="D639" s="93">
        <f>'Приложение 11 '!I412</f>
        <v>562.5</v>
      </c>
      <c r="E639" s="93">
        <f>F639</f>
        <v>521.55447000000004</v>
      </c>
      <c r="F639" s="93">
        <f>'Приложение 11 '!M412</f>
        <v>521.55447000000004</v>
      </c>
      <c r="G639" s="67">
        <f t="shared" si="167"/>
        <v>40.945529999999962</v>
      </c>
    </row>
    <row r="640" spans="1:7">
      <c r="A640" s="324"/>
      <c r="B640" s="324"/>
      <c r="C640" s="96" t="s">
        <v>870</v>
      </c>
      <c r="D640" s="93">
        <v>0</v>
      </c>
      <c r="E640" s="93">
        <v>0</v>
      </c>
      <c r="F640" s="93">
        <v>0</v>
      </c>
      <c r="G640" s="67">
        <f t="shared" si="167"/>
        <v>0</v>
      </c>
    </row>
    <row r="641" spans="1:7">
      <c r="A641" s="324"/>
      <c r="B641" s="324"/>
      <c r="C641" s="87" t="s">
        <v>53</v>
      </c>
      <c r="D641" s="93">
        <v>0</v>
      </c>
      <c r="E641" s="93">
        <v>0</v>
      </c>
      <c r="F641" s="93">
        <v>0</v>
      </c>
      <c r="G641" s="67">
        <f t="shared" si="167"/>
        <v>0</v>
      </c>
    </row>
    <row r="642" spans="1:7">
      <c r="A642" s="324"/>
      <c r="B642" s="324"/>
      <c r="C642" s="87" t="s">
        <v>51</v>
      </c>
      <c r="D642" s="93">
        <v>0</v>
      </c>
      <c r="E642" s="93">
        <v>0</v>
      </c>
      <c r="F642" s="93">
        <v>0</v>
      </c>
      <c r="G642" s="67">
        <f t="shared" si="167"/>
        <v>0</v>
      </c>
    </row>
    <row r="643" spans="1:7" ht="15.75" customHeight="1">
      <c r="A643" s="324" t="s">
        <v>1413</v>
      </c>
      <c r="B643" s="324" t="s">
        <v>393</v>
      </c>
      <c r="C643" s="87" t="s">
        <v>47</v>
      </c>
      <c r="D643" s="90">
        <f>SUM(D644:D649)</f>
        <v>70</v>
      </c>
      <c r="E643" s="90">
        <f>SUM(E644:E649)</f>
        <v>64.9358</v>
      </c>
      <c r="F643" s="90">
        <f>SUM(F644:F649)</f>
        <v>64.9358</v>
      </c>
      <c r="G643" s="67">
        <f t="shared" si="167"/>
        <v>5.0641999999999996</v>
      </c>
    </row>
    <row r="644" spans="1:7">
      <c r="A644" s="324"/>
      <c r="B644" s="324"/>
      <c r="C644" s="96" t="s">
        <v>48</v>
      </c>
      <c r="D644" s="93">
        <v>0</v>
      </c>
      <c r="E644" s="93">
        <v>0</v>
      </c>
      <c r="F644" s="93">
        <v>0</v>
      </c>
      <c r="G644" s="67">
        <f t="shared" si="167"/>
        <v>0</v>
      </c>
    </row>
    <row r="645" spans="1:7">
      <c r="A645" s="324"/>
      <c r="B645" s="324"/>
      <c r="C645" s="87" t="s">
        <v>12</v>
      </c>
      <c r="D645" s="93">
        <v>0</v>
      </c>
      <c r="E645" s="93">
        <v>0</v>
      </c>
      <c r="F645" s="93">
        <v>0</v>
      </c>
      <c r="G645" s="67">
        <f t="shared" si="167"/>
        <v>0</v>
      </c>
    </row>
    <row r="646" spans="1:7" ht="26.25">
      <c r="A646" s="324"/>
      <c r="B646" s="324"/>
      <c r="C646" s="87" t="s">
        <v>49</v>
      </c>
      <c r="D646" s="93">
        <f>'Приложение 11 '!I415</f>
        <v>70</v>
      </c>
      <c r="E646" s="93">
        <f>F646</f>
        <v>64.9358</v>
      </c>
      <c r="F646" s="93">
        <f>'Приложение 11 '!M415</f>
        <v>64.9358</v>
      </c>
      <c r="G646" s="67">
        <f t="shared" ref="G646:G709" si="181">D646-E646</f>
        <v>5.0641999999999996</v>
      </c>
    </row>
    <row r="647" spans="1:7">
      <c r="A647" s="324"/>
      <c r="B647" s="324"/>
      <c r="C647" s="96" t="s">
        <v>870</v>
      </c>
      <c r="D647" s="93">
        <v>0</v>
      </c>
      <c r="E647" s="93">
        <v>0</v>
      </c>
      <c r="F647" s="93">
        <v>0</v>
      </c>
      <c r="G647" s="67">
        <f t="shared" si="181"/>
        <v>0</v>
      </c>
    </row>
    <row r="648" spans="1:7">
      <c r="A648" s="324"/>
      <c r="B648" s="324"/>
      <c r="C648" s="87" t="s">
        <v>53</v>
      </c>
      <c r="D648" s="93">
        <v>0</v>
      </c>
      <c r="E648" s="93">
        <v>0</v>
      </c>
      <c r="F648" s="93">
        <v>0</v>
      </c>
      <c r="G648" s="67">
        <f t="shared" si="181"/>
        <v>0</v>
      </c>
    </row>
    <row r="649" spans="1:7">
      <c r="A649" s="324"/>
      <c r="B649" s="324"/>
      <c r="C649" s="87" t="s">
        <v>51</v>
      </c>
      <c r="D649" s="93">
        <v>0</v>
      </c>
      <c r="E649" s="93">
        <v>0</v>
      </c>
      <c r="F649" s="93">
        <v>0</v>
      </c>
      <c r="G649" s="67">
        <f t="shared" si="181"/>
        <v>0</v>
      </c>
    </row>
    <row r="650" spans="1:7" ht="15.75" customHeight="1">
      <c r="A650" s="324" t="s">
        <v>1414</v>
      </c>
      <c r="B650" s="324" t="s">
        <v>1149</v>
      </c>
      <c r="C650" s="87" t="s">
        <v>47</v>
      </c>
      <c r="D650" s="90">
        <f>SUM(D651:D656)</f>
        <v>0</v>
      </c>
      <c r="E650" s="90">
        <f>SUM(E651:E656)</f>
        <v>0</v>
      </c>
      <c r="F650" s="90">
        <f>SUM(F651:F656)</f>
        <v>0</v>
      </c>
      <c r="G650" s="67">
        <f t="shared" si="181"/>
        <v>0</v>
      </c>
    </row>
    <row r="651" spans="1:7">
      <c r="A651" s="324"/>
      <c r="B651" s="324"/>
      <c r="C651" s="96" t="s">
        <v>48</v>
      </c>
      <c r="D651" s="93">
        <v>0</v>
      </c>
      <c r="E651" s="93">
        <v>0</v>
      </c>
      <c r="F651" s="93">
        <v>0</v>
      </c>
      <c r="G651" s="67">
        <f t="shared" si="181"/>
        <v>0</v>
      </c>
    </row>
    <row r="652" spans="1:7">
      <c r="A652" s="324"/>
      <c r="B652" s="324"/>
      <c r="C652" s="87" t="s">
        <v>12</v>
      </c>
      <c r="D652" s="93">
        <v>0</v>
      </c>
      <c r="E652" s="93">
        <v>0</v>
      </c>
      <c r="F652" s="93">
        <v>0</v>
      </c>
      <c r="G652" s="67">
        <f t="shared" si="181"/>
        <v>0</v>
      </c>
    </row>
    <row r="653" spans="1:7" ht="26.25">
      <c r="A653" s="324"/>
      <c r="B653" s="324"/>
      <c r="C653" s="87" t="s">
        <v>49</v>
      </c>
      <c r="D653" s="93">
        <v>0</v>
      </c>
      <c r="E653" s="93">
        <v>0</v>
      </c>
      <c r="F653" s="93">
        <v>0</v>
      </c>
      <c r="G653" s="67">
        <f t="shared" si="181"/>
        <v>0</v>
      </c>
    </row>
    <row r="654" spans="1:7">
      <c r="A654" s="324"/>
      <c r="B654" s="324"/>
      <c r="C654" s="96" t="s">
        <v>870</v>
      </c>
      <c r="D654" s="93">
        <v>0</v>
      </c>
      <c r="E654" s="93">
        <v>0</v>
      </c>
      <c r="F654" s="93">
        <v>0</v>
      </c>
      <c r="G654" s="67">
        <f t="shared" si="181"/>
        <v>0</v>
      </c>
    </row>
    <row r="655" spans="1:7">
      <c r="A655" s="324"/>
      <c r="B655" s="324"/>
      <c r="C655" s="87" t="s">
        <v>53</v>
      </c>
      <c r="D655" s="93">
        <v>0</v>
      </c>
      <c r="E655" s="93">
        <v>0</v>
      </c>
      <c r="F655" s="93">
        <v>0</v>
      </c>
      <c r="G655" s="67">
        <f t="shared" si="181"/>
        <v>0</v>
      </c>
    </row>
    <row r="656" spans="1:7">
      <c r="A656" s="324"/>
      <c r="B656" s="324"/>
      <c r="C656" s="87" t="s">
        <v>51</v>
      </c>
      <c r="D656" s="93">
        <v>0</v>
      </c>
      <c r="E656" s="93">
        <v>0</v>
      </c>
      <c r="F656" s="93">
        <v>0</v>
      </c>
      <c r="G656" s="67">
        <f t="shared" si="181"/>
        <v>0</v>
      </c>
    </row>
    <row r="657" spans="1:7" s="124" customFormat="1" ht="13.5" customHeight="1">
      <c r="A657" s="330" t="s">
        <v>24</v>
      </c>
      <c r="B657" s="330" t="s">
        <v>395</v>
      </c>
      <c r="C657" s="84" t="s">
        <v>47</v>
      </c>
      <c r="D657" s="92">
        <f>SUM(D658:D663)</f>
        <v>52379.298579999995</v>
      </c>
      <c r="E657" s="92">
        <f>SUM(E658:E663)</f>
        <v>51892.487130000001</v>
      </c>
      <c r="F657" s="92">
        <f>SUM(F658:F663)</f>
        <v>51892.487130000001</v>
      </c>
      <c r="G657" s="67">
        <f t="shared" si="181"/>
        <v>486.81144999999378</v>
      </c>
    </row>
    <row r="658" spans="1:7" s="124" customFormat="1" ht="12.75">
      <c r="A658" s="330"/>
      <c r="B658" s="330"/>
      <c r="C658" s="84" t="s">
        <v>48</v>
      </c>
      <c r="D658" s="92">
        <f>D665+D700+D714</f>
        <v>0</v>
      </c>
      <c r="E658" s="92">
        <f t="shared" ref="E658:F658" si="182">E665+E700+E714</f>
        <v>0</v>
      </c>
      <c r="F658" s="92">
        <f t="shared" si="182"/>
        <v>0</v>
      </c>
      <c r="G658" s="67">
        <f t="shared" si="181"/>
        <v>0</v>
      </c>
    </row>
    <row r="659" spans="1:7" s="124" customFormat="1" ht="12.75">
      <c r="A659" s="330"/>
      <c r="B659" s="330"/>
      <c r="C659" s="85" t="s">
        <v>12</v>
      </c>
      <c r="D659" s="92">
        <f t="shared" ref="D659:F659" si="183">D666+D701+D715</f>
        <v>2904.1639999999998</v>
      </c>
      <c r="E659" s="92">
        <f t="shared" si="183"/>
        <v>2834.1639999999998</v>
      </c>
      <c r="F659" s="92">
        <f t="shared" si="183"/>
        <v>2834.1639999999998</v>
      </c>
      <c r="G659" s="67">
        <f t="shared" si="181"/>
        <v>70</v>
      </c>
    </row>
    <row r="660" spans="1:7" s="124" customFormat="1" ht="25.5">
      <c r="A660" s="330"/>
      <c r="B660" s="330"/>
      <c r="C660" s="85" t="s">
        <v>49</v>
      </c>
      <c r="D660" s="92">
        <f t="shared" ref="D660:F660" si="184">D667+D702+D716</f>
        <v>49475.134579999998</v>
      </c>
      <c r="E660" s="92">
        <f t="shared" si="184"/>
        <v>49058.323130000004</v>
      </c>
      <c r="F660" s="92">
        <f t="shared" si="184"/>
        <v>49058.323130000004</v>
      </c>
      <c r="G660" s="67">
        <f t="shared" si="181"/>
        <v>416.81144999999378</v>
      </c>
    </row>
    <row r="661" spans="1:7" s="124" customFormat="1" ht="12.75">
      <c r="A661" s="330"/>
      <c r="B661" s="330"/>
      <c r="C661" s="84" t="s">
        <v>870</v>
      </c>
      <c r="D661" s="92">
        <f t="shared" ref="D661:F661" si="185">D668+D703+D717</f>
        <v>0</v>
      </c>
      <c r="E661" s="92">
        <f t="shared" si="185"/>
        <v>0</v>
      </c>
      <c r="F661" s="92">
        <f t="shared" si="185"/>
        <v>0</v>
      </c>
      <c r="G661" s="67">
        <f t="shared" si="181"/>
        <v>0</v>
      </c>
    </row>
    <row r="662" spans="1:7" s="124" customFormat="1" ht="12.75">
      <c r="A662" s="330"/>
      <c r="B662" s="330"/>
      <c r="C662" s="85" t="s">
        <v>50</v>
      </c>
      <c r="D662" s="92">
        <f t="shared" ref="D662:F662" si="186">D669+D704+D718</f>
        <v>0</v>
      </c>
      <c r="E662" s="92">
        <f t="shared" si="186"/>
        <v>0</v>
      </c>
      <c r="F662" s="92">
        <f t="shared" si="186"/>
        <v>0</v>
      </c>
      <c r="G662" s="67">
        <f t="shared" si="181"/>
        <v>0</v>
      </c>
    </row>
    <row r="663" spans="1:7" s="124" customFormat="1" ht="12.75">
      <c r="A663" s="330"/>
      <c r="B663" s="330"/>
      <c r="C663" s="86" t="s">
        <v>51</v>
      </c>
      <c r="D663" s="92">
        <f t="shared" ref="D663:F663" si="187">D670+D705+D719</f>
        <v>0</v>
      </c>
      <c r="E663" s="92">
        <f t="shared" si="187"/>
        <v>0</v>
      </c>
      <c r="F663" s="92">
        <f t="shared" si="187"/>
        <v>0</v>
      </c>
      <c r="G663" s="67">
        <f t="shared" si="181"/>
        <v>0</v>
      </c>
    </row>
    <row r="664" spans="1:7" s="124" customFormat="1" ht="13.5" customHeight="1">
      <c r="A664" s="324" t="s">
        <v>305</v>
      </c>
      <c r="B664" s="324" t="s">
        <v>1207</v>
      </c>
      <c r="C664" s="87" t="s">
        <v>47</v>
      </c>
      <c r="D664" s="90">
        <f>SUM(D665:D670)</f>
        <v>2856.02</v>
      </c>
      <c r="E664" s="90">
        <f>SUM(E665:E670)</f>
        <v>2856.02</v>
      </c>
      <c r="F664" s="90">
        <f>SUM(F665:F670)</f>
        <v>2856.02</v>
      </c>
      <c r="G664" s="67">
        <f t="shared" si="181"/>
        <v>0</v>
      </c>
    </row>
    <row r="665" spans="1:7" s="124" customFormat="1" ht="12.75">
      <c r="A665" s="324"/>
      <c r="B665" s="324"/>
      <c r="C665" s="96" t="s">
        <v>48</v>
      </c>
      <c r="D665" s="93">
        <f>D672+D679+D686+D693</f>
        <v>0</v>
      </c>
      <c r="E665" s="93">
        <f t="shared" ref="E665:F665" si="188">E672+E679+E686+E693</f>
        <v>0</v>
      </c>
      <c r="F665" s="93">
        <f t="shared" si="188"/>
        <v>0</v>
      </c>
      <c r="G665" s="67">
        <f t="shared" si="181"/>
        <v>0</v>
      </c>
    </row>
    <row r="666" spans="1:7" s="124" customFormat="1" ht="12.75">
      <c r="A666" s="324"/>
      <c r="B666" s="324"/>
      <c r="C666" s="87" t="s">
        <v>12</v>
      </c>
      <c r="D666" s="93">
        <f t="shared" ref="D666:F666" si="189">D673+D680+D687+D694</f>
        <v>1599.3</v>
      </c>
      <c r="E666" s="93">
        <f t="shared" si="189"/>
        <v>1599.3</v>
      </c>
      <c r="F666" s="93">
        <f t="shared" si="189"/>
        <v>1599.3</v>
      </c>
      <c r="G666" s="67">
        <f t="shared" si="181"/>
        <v>0</v>
      </c>
    </row>
    <row r="667" spans="1:7" s="124" customFormat="1" ht="25.5">
      <c r="A667" s="324"/>
      <c r="B667" s="324"/>
      <c r="C667" s="87" t="s">
        <v>49</v>
      </c>
      <c r="D667" s="93">
        <f t="shared" ref="D667:F667" si="190">D674+D681+D688+D695</f>
        <v>1256.72</v>
      </c>
      <c r="E667" s="93">
        <f t="shared" si="190"/>
        <v>1256.72</v>
      </c>
      <c r="F667" s="93">
        <f t="shared" si="190"/>
        <v>1256.72</v>
      </c>
      <c r="G667" s="67">
        <f t="shared" si="181"/>
        <v>0</v>
      </c>
    </row>
    <row r="668" spans="1:7" s="124" customFormat="1" ht="12.75">
      <c r="A668" s="324"/>
      <c r="B668" s="324"/>
      <c r="C668" s="96" t="s">
        <v>871</v>
      </c>
      <c r="D668" s="93">
        <f t="shared" ref="D668:F668" si="191">D675+D682+D689+D696</f>
        <v>0</v>
      </c>
      <c r="E668" s="93">
        <f t="shared" si="191"/>
        <v>0</v>
      </c>
      <c r="F668" s="93">
        <f t="shared" si="191"/>
        <v>0</v>
      </c>
      <c r="G668" s="67">
        <f t="shared" si="181"/>
        <v>0</v>
      </c>
    </row>
    <row r="669" spans="1:7" s="124" customFormat="1" ht="12.75">
      <c r="A669" s="324"/>
      <c r="B669" s="324"/>
      <c r="C669" s="87" t="s">
        <v>53</v>
      </c>
      <c r="D669" s="93">
        <f t="shared" ref="D669:F669" si="192">D676+D683+D690+D697</f>
        <v>0</v>
      </c>
      <c r="E669" s="93">
        <f t="shared" si="192"/>
        <v>0</v>
      </c>
      <c r="F669" s="93">
        <f t="shared" si="192"/>
        <v>0</v>
      </c>
      <c r="G669" s="67">
        <f t="shared" si="181"/>
        <v>0</v>
      </c>
    </row>
    <row r="670" spans="1:7" s="124" customFormat="1" ht="12.75">
      <c r="A670" s="324"/>
      <c r="B670" s="324"/>
      <c r="C670" s="87" t="s">
        <v>872</v>
      </c>
      <c r="D670" s="93">
        <f t="shared" ref="D670:F670" si="193">D677+D684+D691+D698</f>
        <v>0</v>
      </c>
      <c r="E670" s="93">
        <f t="shared" si="193"/>
        <v>0</v>
      </c>
      <c r="F670" s="93">
        <f t="shared" si="193"/>
        <v>0</v>
      </c>
      <c r="G670" s="67">
        <f t="shared" si="181"/>
        <v>0</v>
      </c>
    </row>
    <row r="671" spans="1:7" s="124" customFormat="1" ht="13.5" customHeight="1">
      <c r="A671" s="324" t="s">
        <v>18</v>
      </c>
      <c r="B671" s="324" t="s">
        <v>409</v>
      </c>
      <c r="C671" s="87" t="s">
        <v>54</v>
      </c>
      <c r="D671" s="90">
        <f>SUM(D672:D677)</f>
        <v>131.5</v>
      </c>
      <c r="E671" s="90">
        <f>SUM(E672:E677)</f>
        <v>131.5</v>
      </c>
      <c r="F671" s="90">
        <f>SUM(F672:F677)</f>
        <v>131.5</v>
      </c>
      <c r="G671" s="67">
        <f t="shared" si="181"/>
        <v>0</v>
      </c>
    </row>
    <row r="672" spans="1:7" s="124" customFormat="1" ht="12.75">
      <c r="A672" s="324"/>
      <c r="B672" s="324"/>
      <c r="C672" s="96" t="s">
        <v>48</v>
      </c>
      <c r="D672" s="93">
        <v>0</v>
      </c>
      <c r="E672" s="93">
        <v>0</v>
      </c>
      <c r="F672" s="93">
        <v>0</v>
      </c>
      <c r="G672" s="67">
        <f t="shared" si="181"/>
        <v>0</v>
      </c>
    </row>
    <row r="673" spans="1:7" s="124" customFormat="1" ht="12.75">
      <c r="A673" s="324"/>
      <c r="B673" s="324"/>
      <c r="C673" s="87" t="s">
        <v>12</v>
      </c>
      <c r="D673" s="93">
        <v>0</v>
      </c>
      <c r="E673" s="93">
        <v>0</v>
      </c>
      <c r="F673" s="93">
        <v>0</v>
      </c>
      <c r="G673" s="67">
        <f t="shared" si="181"/>
        <v>0</v>
      </c>
    </row>
    <row r="674" spans="1:7" s="124" customFormat="1" ht="25.5">
      <c r="A674" s="324"/>
      <c r="B674" s="324"/>
      <c r="C674" s="87" t="s">
        <v>49</v>
      </c>
      <c r="D674" s="93">
        <f>'Приложение 11 '!I440</f>
        <v>131.5</v>
      </c>
      <c r="E674" s="93">
        <f>F674</f>
        <v>131.5</v>
      </c>
      <c r="F674" s="93">
        <f>'Приложение 11 '!M440</f>
        <v>131.5</v>
      </c>
      <c r="G674" s="67">
        <f t="shared" si="181"/>
        <v>0</v>
      </c>
    </row>
    <row r="675" spans="1:7" s="124" customFormat="1" ht="12.75">
      <c r="A675" s="324"/>
      <c r="B675" s="324"/>
      <c r="C675" s="96" t="s">
        <v>871</v>
      </c>
      <c r="D675" s="93">
        <v>0</v>
      </c>
      <c r="E675" s="93">
        <v>0</v>
      </c>
      <c r="F675" s="93">
        <v>0</v>
      </c>
      <c r="G675" s="67">
        <f t="shared" si="181"/>
        <v>0</v>
      </c>
    </row>
    <row r="676" spans="1:7" s="124" customFormat="1" ht="12.75">
      <c r="A676" s="324"/>
      <c r="B676" s="324"/>
      <c r="C676" s="87" t="s">
        <v>53</v>
      </c>
      <c r="D676" s="93">
        <v>0</v>
      </c>
      <c r="E676" s="93">
        <v>0</v>
      </c>
      <c r="F676" s="93">
        <v>0</v>
      </c>
      <c r="G676" s="67">
        <f t="shared" si="181"/>
        <v>0</v>
      </c>
    </row>
    <row r="677" spans="1:7" s="124" customFormat="1" ht="12.75">
      <c r="A677" s="324"/>
      <c r="B677" s="324"/>
      <c r="C677" s="87" t="s">
        <v>51</v>
      </c>
      <c r="D677" s="93">
        <v>0</v>
      </c>
      <c r="E677" s="93">
        <v>0</v>
      </c>
      <c r="F677" s="93">
        <v>0</v>
      </c>
      <c r="G677" s="67">
        <f t="shared" si="181"/>
        <v>0</v>
      </c>
    </row>
    <row r="678" spans="1:7" s="124" customFormat="1" ht="13.5" customHeight="1">
      <c r="A678" s="324" t="s">
        <v>23</v>
      </c>
      <c r="B678" s="324" t="s">
        <v>411</v>
      </c>
      <c r="C678" s="87" t="s">
        <v>47</v>
      </c>
      <c r="D678" s="90">
        <f>SUM(D679:D684)</f>
        <v>923.5</v>
      </c>
      <c r="E678" s="90">
        <f>SUM(E679:E684)</f>
        <v>923.5</v>
      </c>
      <c r="F678" s="90">
        <f>SUM(F679:F684)</f>
        <v>923.5</v>
      </c>
      <c r="G678" s="67">
        <f t="shared" si="181"/>
        <v>0</v>
      </c>
    </row>
    <row r="679" spans="1:7" s="124" customFormat="1" ht="12.75">
      <c r="A679" s="324"/>
      <c r="B679" s="324"/>
      <c r="C679" s="96" t="s">
        <v>48</v>
      </c>
      <c r="D679" s="93">
        <v>0</v>
      </c>
      <c r="E679" s="93">
        <v>0</v>
      </c>
      <c r="F679" s="93">
        <v>0</v>
      </c>
      <c r="G679" s="67">
        <f t="shared" si="181"/>
        <v>0</v>
      </c>
    </row>
    <row r="680" spans="1:7" s="124" customFormat="1" ht="12.75">
      <c r="A680" s="324"/>
      <c r="B680" s="324"/>
      <c r="C680" s="87" t="s">
        <v>12</v>
      </c>
      <c r="D680" s="93">
        <v>0</v>
      </c>
      <c r="E680" s="93">
        <v>0</v>
      </c>
      <c r="F680" s="93">
        <v>0</v>
      </c>
      <c r="G680" s="67">
        <f t="shared" si="181"/>
        <v>0</v>
      </c>
    </row>
    <row r="681" spans="1:7" s="124" customFormat="1" ht="25.5">
      <c r="A681" s="324"/>
      <c r="B681" s="324"/>
      <c r="C681" s="87" t="s">
        <v>49</v>
      </c>
      <c r="D681" s="93">
        <f>'Приложение 11 '!I443</f>
        <v>923.5</v>
      </c>
      <c r="E681" s="93">
        <f>F681</f>
        <v>923.5</v>
      </c>
      <c r="F681" s="93">
        <f>'Приложение 11 '!M443</f>
        <v>923.5</v>
      </c>
      <c r="G681" s="67">
        <f t="shared" si="181"/>
        <v>0</v>
      </c>
    </row>
    <row r="682" spans="1:7" s="124" customFormat="1" ht="12.75">
      <c r="A682" s="324"/>
      <c r="B682" s="324"/>
      <c r="C682" s="96" t="s">
        <v>870</v>
      </c>
      <c r="D682" s="93">
        <v>0</v>
      </c>
      <c r="E682" s="93">
        <v>0</v>
      </c>
      <c r="F682" s="93">
        <v>0</v>
      </c>
      <c r="G682" s="67">
        <f t="shared" si="181"/>
        <v>0</v>
      </c>
    </row>
    <row r="683" spans="1:7" s="124" customFormat="1" ht="12.75">
      <c r="A683" s="324"/>
      <c r="B683" s="324"/>
      <c r="C683" s="87" t="s">
        <v>53</v>
      </c>
      <c r="D683" s="93">
        <v>0</v>
      </c>
      <c r="E683" s="93">
        <v>0</v>
      </c>
      <c r="F683" s="93">
        <v>0</v>
      </c>
      <c r="G683" s="67">
        <f t="shared" si="181"/>
        <v>0</v>
      </c>
    </row>
    <row r="684" spans="1:7" s="124" customFormat="1" ht="12.75">
      <c r="A684" s="324"/>
      <c r="B684" s="324"/>
      <c r="C684" s="87" t="s">
        <v>51</v>
      </c>
      <c r="D684" s="93">
        <v>0</v>
      </c>
      <c r="E684" s="93">
        <v>0</v>
      </c>
      <c r="F684" s="93">
        <v>0</v>
      </c>
      <c r="G684" s="67">
        <f t="shared" si="181"/>
        <v>0</v>
      </c>
    </row>
    <row r="685" spans="1:7" s="124" customFormat="1" ht="13.5" customHeight="1">
      <c r="A685" s="324" t="s">
        <v>313</v>
      </c>
      <c r="B685" s="324" t="s">
        <v>412</v>
      </c>
      <c r="C685" s="87" t="s">
        <v>47</v>
      </c>
      <c r="D685" s="90">
        <f>SUM(D686:D691)</f>
        <v>0</v>
      </c>
      <c r="E685" s="90">
        <f>SUM(E686:E691)</f>
        <v>0</v>
      </c>
      <c r="F685" s="90">
        <f>SUM(F686:F691)</f>
        <v>0</v>
      </c>
      <c r="G685" s="67">
        <f t="shared" si="181"/>
        <v>0</v>
      </c>
    </row>
    <row r="686" spans="1:7" s="124" customFormat="1" ht="12.75">
      <c r="A686" s="324"/>
      <c r="B686" s="324"/>
      <c r="C686" s="96" t="s">
        <v>48</v>
      </c>
      <c r="D686" s="93">
        <v>0</v>
      </c>
      <c r="E686" s="93">
        <v>0</v>
      </c>
      <c r="F686" s="93">
        <v>0</v>
      </c>
      <c r="G686" s="67">
        <f t="shared" si="181"/>
        <v>0</v>
      </c>
    </row>
    <row r="687" spans="1:7" s="124" customFormat="1" ht="12.75">
      <c r="A687" s="324"/>
      <c r="B687" s="324"/>
      <c r="C687" s="87" t="s">
        <v>12</v>
      </c>
      <c r="D687" s="93">
        <v>0</v>
      </c>
      <c r="E687" s="93">
        <v>0</v>
      </c>
      <c r="F687" s="93">
        <v>0</v>
      </c>
      <c r="G687" s="67">
        <f t="shared" si="181"/>
        <v>0</v>
      </c>
    </row>
    <row r="688" spans="1:7" s="124" customFormat="1" ht="25.5">
      <c r="A688" s="324"/>
      <c r="B688" s="324"/>
      <c r="C688" s="87" t="s">
        <v>49</v>
      </c>
      <c r="D688" s="93">
        <v>0</v>
      </c>
      <c r="E688" s="93">
        <v>0</v>
      </c>
      <c r="F688" s="93">
        <v>0</v>
      </c>
      <c r="G688" s="67">
        <f t="shared" si="181"/>
        <v>0</v>
      </c>
    </row>
    <row r="689" spans="1:7" s="124" customFormat="1" ht="12.75">
      <c r="A689" s="324"/>
      <c r="B689" s="324"/>
      <c r="C689" s="96" t="s">
        <v>870</v>
      </c>
      <c r="D689" s="93">
        <v>0</v>
      </c>
      <c r="E689" s="93">
        <v>0</v>
      </c>
      <c r="F689" s="93">
        <v>0</v>
      </c>
      <c r="G689" s="67">
        <f t="shared" si="181"/>
        <v>0</v>
      </c>
    </row>
    <row r="690" spans="1:7" s="124" customFormat="1" ht="12.75">
      <c r="A690" s="324"/>
      <c r="B690" s="324"/>
      <c r="C690" s="87" t="s">
        <v>53</v>
      </c>
      <c r="D690" s="93">
        <v>0</v>
      </c>
      <c r="E690" s="93">
        <v>0</v>
      </c>
      <c r="F690" s="93">
        <v>0</v>
      </c>
      <c r="G690" s="67">
        <f t="shared" si="181"/>
        <v>0</v>
      </c>
    </row>
    <row r="691" spans="1:7" s="124" customFormat="1" ht="12.75">
      <c r="A691" s="324"/>
      <c r="B691" s="324"/>
      <c r="C691" s="87" t="s">
        <v>51</v>
      </c>
      <c r="D691" s="93">
        <v>0</v>
      </c>
      <c r="E691" s="93">
        <v>0</v>
      </c>
      <c r="F691" s="93">
        <v>0</v>
      </c>
      <c r="G691" s="67">
        <f t="shared" si="181"/>
        <v>0</v>
      </c>
    </row>
    <row r="692" spans="1:7" s="124" customFormat="1" ht="13.5" customHeight="1">
      <c r="A692" s="324" t="s">
        <v>242</v>
      </c>
      <c r="B692" s="324" t="s">
        <v>413</v>
      </c>
      <c r="C692" s="87" t="s">
        <v>47</v>
      </c>
      <c r="D692" s="90">
        <f>SUM(D693:D698)</f>
        <v>1801.02</v>
      </c>
      <c r="E692" s="90">
        <f>SUM(E693:E698)</f>
        <v>1801.02</v>
      </c>
      <c r="F692" s="90">
        <f>SUM(F693:F698)</f>
        <v>1801.02</v>
      </c>
      <c r="G692" s="67">
        <f t="shared" si="181"/>
        <v>0</v>
      </c>
    </row>
    <row r="693" spans="1:7" s="124" customFormat="1" ht="12.75">
      <c r="A693" s="324"/>
      <c r="B693" s="324"/>
      <c r="C693" s="96" t="s">
        <v>48</v>
      </c>
      <c r="D693" s="93">
        <v>0</v>
      </c>
      <c r="E693" s="93">
        <v>0</v>
      </c>
      <c r="F693" s="93">
        <v>0</v>
      </c>
      <c r="G693" s="67">
        <f t="shared" si="181"/>
        <v>0</v>
      </c>
    </row>
    <row r="694" spans="1:7" s="124" customFormat="1" ht="12.75">
      <c r="A694" s="324"/>
      <c r="B694" s="324"/>
      <c r="C694" s="87" t="s">
        <v>12</v>
      </c>
      <c r="D694" s="93">
        <f>'Приложение 11 '!H446</f>
        <v>1599.3</v>
      </c>
      <c r="E694" s="93">
        <f>F694</f>
        <v>1599.3</v>
      </c>
      <c r="F694" s="93">
        <f>'Приложение 11 '!L446</f>
        <v>1599.3</v>
      </c>
      <c r="G694" s="67">
        <f t="shared" si="181"/>
        <v>0</v>
      </c>
    </row>
    <row r="695" spans="1:7" s="124" customFormat="1" ht="25.5">
      <c r="A695" s="324"/>
      <c r="B695" s="324"/>
      <c r="C695" s="87" t="s">
        <v>49</v>
      </c>
      <c r="D695" s="93">
        <f>'Приложение 11 '!I446</f>
        <v>201.72</v>
      </c>
      <c r="E695" s="93">
        <f>F695</f>
        <v>201.72</v>
      </c>
      <c r="F695" s="93">
        <f>'Приложение 11 '!M446</f>
        <v>201.72</v>
      </c>
      <c r="G695" s="67">
        <f t="shared" si="181"/>
        <v>0</v>
      </c>
    </row>
    <row r="696" spans="1:7" s="124" customFormat="1" ht="12.75">
      <c r="A696" s="324"/>
      <c r="B696" s="324"/>
      <c r="C696" s="96" t="s">
        <v>870</v>
      </c>
      <c r="D696" s="93">
        <v>0</v>
      </c>
      <c r="E696" s="93">
        <v>0</v>
      </c>
      <c r="F696" s="93">
        <v>0</v>
      </c>
      <c r="G696" s="67">
        <f t="shared" si="181"/>
        <v>0</v>
      </c>
    </row>
    <row r="697" spans="1:7" s="124" customFormat="1" ht="12.75">
      <c r="A697" s="324"/>
      <c r="B697" s="324"/>
      <c r="C697" s="87" t="s">
        <v>53</v>
      </c>
      <c r="D697" s="93">
        <v>0</v>
      </c>
      <c r="E697" s="93">
        <v>0</v>
      </c>
      <c r="F697" s="93">
        <v>0</v>
      </c>
      <c r="G697" s="67">
        <f t="shared" si="181"/>
        <v>0</v>
      </c>
    </row>
    <row r="698" spans="1:7" s="124" customFormat="1" ht="12.75">
      <c r="A698" s="324"/>
      <c r="B698" s="324"/>
      <c r="C698" s="87" t="s">
        <v>51</v>
      </c>
      <c r="D698" s="93">
        <v>0</v>
      </c>
      <c r="E698" s="93">
        <v>0</v>
      </c>
      <c r="F698" s="93">
        <v>0</v>
      </c>
      <c r="G698" s="67">
        <f t="shared" si="181"/>
        <v>0</v>
      </c>
    </row>
    <row r="699" spans="1:7" s="124" customFormat="1" ht="13.5" customHeight="1">
      <c r="A699" s="324" t="s">
        <v>314</v>
      </c>
      <c r="B699" s="324" t="s">
        <v>414</v>
      </c>
      <c r="C699" s="87" t="s">
        <v>47</v>
      </c>
      <c r="D699" s="90">
        <f>SUM(D700:D705)</f>
        <v>24531.05141</v>
      </c>
      <c r="E699" s="90">
        <f>SUM(E700:E705)</f>
        <v>24464.27392</v>
      </c>
      <c r="F699" s="90">
        <f>SUM(F700:F705)</f>
        <v>24464.27392</v>
      </c>
      <c r="G699" s="67">
        <f t="shared" si="181"/>
        <v>66.777490000000398</v>
      </c>
    </row>
    <row r="700" spans="1:7" s="124" customFormat="1" ht="12.75">
      <c r="A700" s="324"/>
      <c r="B700" s="324"/>
      <c r="C700" s="96" t="s">
        <v>48</v>
      </c>
      <c r="D700" s="93">
        <f>D707</f>
        <v>0</v>
      </c>
      <c r="E700" s="93">
        <f t="shared" ref="E700:F700" si="194">E707</f>
        <v>0</v>
      </c>
      <c r="F700" s="93">
        <f t="shared" si="194"/>
        <v>0</v>
      </c>
      <c r="G700" s="67">
        <f t="shared" si="181"/>
        <v>0</v>
      </c>
    </row>
    <row r="701" spans="1:7" s="124" customFormat="1" ht="12.75">
      <c r="A701" s="324"/>
      <c r="B701" s="324"/>
      <c r="C701" s="87" t="s">
        <v>12</v>
      </c>
      <c r="D701" s="93">
        <f t="shared" ref="D701:F701" si="195">D708</f>
        <v>0</v>
      </c>
      <c r="E701" s="93">
        <f t="shared" si="195"/>
        <v>0</v>
      </c>
      <c r="F701" s="93">
        <f t="shared" si="195"/>
        <v>0</v>
      </c>
      <c r="G701" s="67">
        <f t="shared" si="181"/>
        <v>0</v>
      </c>
    </row>
    <row r="702" spans="1:7" s="124" customFormat="1" ht="25.5">
      <c r="A702" s="324"/>
      <c r="B702" s="324"/>
      <c r="C702" s="87" t="s">
        <v>49</v>
      </c>
      <c r="D702" s="93">
        <f t="shared" ref="D702:F702" si="196">D709</f>
        <v>24531.05141</v>
      </c>
      <c r="E702" s="93">
        <f t="shared" si="196"/>
        <v>24464.27392</v>
      </c>
      <c r="F702" s="93">
        <f t="shared" si="196"/>
        <v>24464.27392</v>
      </c>
      <c r="G702" s="67">
        <f t="shared" si="181"/>
        <v>66.777490000000398</v>
      </c>
    </row>
    <row r="703" spans="1:7" s="124" customFormat="1" ht="12.75">
      <c r="A703" s="324"/>
      <c r="B703" s="324"/>
      <c r="C703" s="96" t="s">
        <v>871</v>
      </c>
      <c r="D703" s="93">
        <f t="shared" ref="D703:F703" si="197">D710</f>
        <v>0</v>
      </c>
      <c r="E703" s="93">
        <f t="shared" si="197"/>
        <v>0</v>
      </c>
      <c r="F703" s="93">
        <f t="shared" si="197"/>
        <v>0</v>
      </c>
      <c r="G703" s="67">
        <f t="shared" si="181"/>
        <v>0</v>
      </c>
    </row>
    <row r="704" spans="1:7" s="124" customFormat="1" ht="12.75">
      <c r="A704" s="324"/>
      <c r="B704" s="324"/>
      <c r="C704" s="87" t="s">
        <v>53</v>
      </c>
      <c r="D704" s="93">
        <f t="shared" ref="D704:F704" si="198">D711</f>
        <v>0</v>
      </c>
      <c r="E704" s="93">
        <f t="shared" si="198"/>
        <v>0</v>
      </c>
      <c r="F704" s="93">
        <f t="shared" si="198"/>
        <v>0</v>
      </c>
      <c r="G704" s="67">
        <f t="shared" si="181"/>
        <v>0</v>
      </c>
    </row>
    <row r="705" spans="1:7" s="124" customFormat="1" ht="12.75">
      <c r="A705" s="324"/>
      <c r="B705" s="324"/>
      <c r="C705" s="87" t="s">
        <v>51</v>
      </c>
      <c r="D705" s="93">
        <f t="shared" ref="D705:F705" si="199">D712</f>
        <v>0</v>
      </c>
      <c r="E705" s="93">
        <f t="shared" si="199"/>
        <v>0</v>
      </c>
      <c r="F705" s="93">
        <f t="shared" si="199"/>
        <v>0</v>
      </c>
      <c r="G705" s="67">
        <f t="shared" si="181"/>
        <v>0</v>
      </c>
    </row>
    <row r="706" spans="1:7" s="124" customFormat="1" ht="13.5" customHeight="1">
      <c r="A706" s="324" t="s">
        <v>20</v>
      </c>
      <c r="B706" s="324" t="s">
        <v>416</v>
      </c>
      <c r="C706" s="87" t="s">
        <v>47</v>
      </c>
      <c r="D706" s="90">
        <f>SUM(D707:D712)</f>
        <v>24531.05141</v>
      </c>
      <c r="E706" s="90">
        <f>SUM(E707:E712)</f>
        <v>24464.27392</v>
      </c>
      <c r="F706" s="90">
        <f>SUM(F707:F712)</f>
        <v>24464.27392</v>
      </c>
      <c r="G706" s="67">
        <f t="shared" si="181"/>
        <v>66.777490000000398</v>
      </c>
    </row>
    <row r="707" spans="1:7" s="124" customFormat="1" ht="12.75">
      <c r="A707" s="324"/>
      <c r="B707" s="324"/>
      <c r="C707" s="96" t="s">
        <v>48</v>
      </c>
      <c r="D707" s="93">
        <v>0</v>
      </c>
      <c r="E707" s="93">
        <v>0</v>
      </c>
      <c r="F707" s="93">
        <v>0</v>
      </c>
      <c r="G707" s="67">
        <f t="shared" si="181"/>
        <v>0</v>
      </c>
    </row>
    <row r="708" spans="1:7" s="124" customFormat="1" ht="12.75">
      <c r="A708" s="324"/>
      <c r="B708" s="324"/>
      <c r="C708" s="87" t="s">
        <v>12</v>
      </c>
      <c r="D708" s="93">
        <v>0</v>
      </c>
      <c r="E708" s="93">
        <v>0</v>
      </c>
      <c r="F708" s="93">
        <v>0</v>
      </c>
      <c r="G708" s="67">
        <f t="shared" si="181"/>
        <v>0</v>
      </c>
    </row>
    <row r="709" spans="1:7" s="124" customFormat="1" ht="25.5">
      <c r="A709" s="324"/>
      <c r="B709" s="324"/>
      <c r="C709" s="87" t="s">
        <v>49</v>
      </c>
      <c r="D709" s="93">
        <f>'Приложение 11 '!I454</f>
        <v>24531.05141</v>
      </c>
      <c r="E709" s="93">
        <f>F709</f>
        <v>24464.27392</v>
      </c>
      <c r="F709" s="93">
        <f>'Приложение 11 '!M454</f>
        <v>24464.27392</v>
      </c>
      <c r="G709" s="67">
        <f t="shared" si="181"/>
        <v>66.777490000000398</v>
      </c>
    </row>
    <row r="710" spans="1:7" s="124" customFormat="1" ht="12.75">
      <c r="A710" s="324"/>
      <c r="B710" s="324"/>
      <c r="C710" s="96" t="s">
        <v>871</v>
      </c>
      <c r="D710" s="93">
        <v>0</v>
      </c>
      <c r="E710" s="93">
        <v>0</v>
      </c>
      <c r="F710" s="93">
        <v>0</v>
      </c>
      <c r="G710" s="67">
        <f t="shared" ref="G710:G773" si="200">D710-E710</f>
        <v>0</v>
      </c>
    </row>
    <row r="711" spans="1:7" s="124" customFormat="1" ht="12.75">
      <c r="A711" s="324"/>
      <c r="B711" s="324"/>
      <c r="C711" s="87" t="s">
        <v>53</v>
      </c>
      <c r="D711" s="93">
        <v>0</v>
      </c>
      <c r="E711" s="93">
        <v>0</v>
      </c>
      <c r="F711" s="93">
        <v>0</v>
      </c>
      <c r="G711" s="67">
        <f t="shared" si="200"/>
        <v>0</v>
      </c>
    </row>
    <row r="712" spans="1:7" s="124" customFormat="1" ht="12.75">
      <c r="A712" s="324"/>
      <c r="B712" s="324"/>
      <c r="C712" s="87" t="s">
        <v>51</v>
      </c>
      <c r="D712" s="93">
        <v>0</v>
      </c>
      <c r="E712" s="93">
        <v>0</v>
      </c>
      <c r="F712" s="93">
        <v>0</v>
      </c>
      <c r="G712" s="67">
        <f t="shared" si="200"/>
        <v>0</v>
      </c>
    </row>
    <row r="713" spans="1:7" s="124" customFormat="1" ht="13.5" customHeight="1">
      <c r="A713" s="324" t="s">
        <v>423</v>
      </c>
      <c r="B713" s="324" t="s">
        <v>424</v>
      </c>
      <c r="C713" s="87" t="s">
        <v>47</v>
      </c>
      <c r="D713" s="90">
        <f>SUM(D714:D719)</f>
        <v>24992.227170000002</v>
      </c>
      <c r="E713" s="90">
        <f>SUM(E714:E719)</f>
        <v>24572.193210000001</v>
      </c>
      <c r="F713" s="90">
        <f>SUM(F714:F719)</f>
        <v>24572.193210000001</v>
      </c>
      <c r="G713" s="67">
        <f t="shared" si="200"/>
        <v>420.03396000000066</v>
      </c>
    </row>
    <row r="714" spans="1:7" s="124" customFormat="1" ht="12.75">
      <c r="A714" s="324"/>
      <c r="B714" s="324"/>
      <c r="C714" s="96" t="s">
        <v>48</v>
      </c>
      <c r="D714" s="93">
        <f>D721</f>
        <v>0</v>
      </c>
      <c r="E714" s="93">
        <f t="shared" ref="E714:F714" si="201">E721</f>
        <v>0</v>
      </c>
      <c r="F714" s="93">
        <f t="shared" si="201"/>
        <v>0</v>
      </c>
      <c r="G714" s="67">
        <f t="shared" si="200"/>
        <v>0</v>
      </c>
    </row>
    <row r="715" spans="1:7" s="124" customFormat="1" ht="12.75">
      <c r="A715" s="324"/>
      <c r="B715" s="324"/>
      <c r="C715" s="87" t="s">
        <v>12</v>
      </c>
      <c r="D715" s="93">
        <f t="shared" ref="D715:F715" si="202">D722</f>
        <v>1304.864</v>
      </c>
      <c r="E715" s="93">
        <f t="shared" si="202"/>
        <v>1234.864</v>
      </c>
      <c r="F715" s="93">
        <f t="shared" si="202"/>
        <v>1234.864</v>
      </c>
      <c r="G715" s="67">
        <f t="shared" si="200"/>
        <v>70</v>
      </c>
    </row>
    <row r="716" spans="1:7" s="124" customFormat="1" ht="25.5">
      <c r="A716" s="324"/>
      <c r="B716" s="324"/>
      <c r="C716" s="87" t="s">
        <v>49</v>
      </c>
      <c r="D716" s="93">
        <f t="shared" ref="D716:F716" si="203">D723</f>
        <v>23687.363170000001</v>
      </c>
      <c r="E716" s="93">
        <f t="shared" si="203"/>
        <v>23337.32921</v>
      </c>
      <c r="F716" s="93">
        <f t="shared" si="203"/>
        <v>23337.32921</v>
      </c>
      <c r="G716" s="67">
        <f t="shared" si="200"/>
        <v>350.03396000000066</v>
      </c>
    </row>
    <row r="717" spans="1:7" s="124" customFormat="1" ht="12.75">
      <c r="A717" s="324"/>
      <c r="B717" s="324"/>
      <c r="C717" s="96" t="s">
        <v>870</v>
      </c>
      <c r="D717" s="93">
        <f t="shared" ref="D717:F717" si="204">D724</f>
        <v>0</v>
      </c>
      <c r="E717" s="93">
        <f t="shared" si="204"/>
        <v>0</v>
      </c>
      <c r="F717" s="93">
        <f t="shared" si="204"/>
        <v>0</v>
      </c>
      <c r="G717" s="67">
        <f t="shared" si="200"/>
        <v>0</v>
      </c>
    </row>
    <row r="718" spans="1:7" s="124" customFormat="1" ht="12.75">
      <c r="A718" s="324"/>
      <c r="B718" s="324"/>
      <c r="C718" s="87" t="s">
        <v>53</v>
      </c>
      <c r="D718" s="93">
        <f t="shared" ref="D718:F718" si="205">D725</f>
        <v>0</v>
      </c>
      <c r="E718" s="93">
        <f t="shared" si="205"/>
        <v>0</v>
      </c>
      <c r="F718" s="93">
        <f t="shared" si="205"/>
        <v>0</v>
      </c>
      <c r="G718" s="67">
        <f t="shared" si="200"/>
        <v>0</v>
      </c>
    </row>
    <row r="719" spans="1:7" s="124" customFormat="1" ht="12.75">
      <c r="A719" s="324"/>
      <c r="B719" s="324"/>
      <c r="C719" s="87" t="s">
        <v>51</v>
      </c>
      <c r="D719" s="93">
        <f t="shared" ref="D719:F719" si="206">D726</f>
        <v>0</v>
      </c>
      <c r="E719" s="93">
        <f t="shared" si="206"/>
        <v>0</v>
      </c>
      <c r="F719" s="93">
        <f t="shared" si="206"/>
        <v>0</v>
      </c>
      <c r="G719" s="67">
        <f t="shared" si="200"/>
        <v>0</v>
      </c>
    </row>
    <row r="720" spans="1:7" s="124" customFormat="1" ht="13.5" customHeight="1">
      <c r="A720" s="324" t="s">
        <v>135</v>
      </c>
      <c r="B720" s="324" t="s">
        <v>425</v>
      </c>
      <c r="C720" s="87" t="s">
        <v>47</v>
      </c>
      <c r="D720" s="90">
        <f>SUM(D721:D726)</f>
        <v>24992.227170000002</v>
      </c>
      <c r="E720" s="90">
        <f>SUM(E721:E726)</f>
        <v>24572.193210000001</v>
      </c>
      <c r="F720" s="90">
        <f>SUM(F721:F726)</f>
        <v>24572.193210000001</v>
      </c>
      <c r="G720" s="67">
        <f t="shared" si="200"/>
        <v>420.03396000000066</v>
      </c>
    </row>
    <row r="721" spans="1:7" s="124" customFormat="1" ht="12.75">
      <c r="A721" s="324"/>
      <c r="B721" s="324"/>
      <c r="C721" s="96" t="s">
        <v>48</v>
      </c>
      <c r="D721" s="93">
        <v>0</v>
      </c>
      <c r="E721" s="93">
        <v>0</v>
      </c>
      <c r="F721" s="93">
        <v>0</v>
      </c>
      <c r="G721" s="67">
        <f t="shared" si="200"/>
        <v>0</v>
      </c>
    </row>
    <row r="722" spans="1:7" s="124" customFormat="1" ht="12.75">
      <c r="A722" s="324"/>
      <c r="B722" s="324"/>
      <c r="C722" s="87" t="s">
        <v>12</v>
      </c>
      <c r="D722" s="93">
        <f>'Приложение 11 '!H467</f>
        <v>1304.864</v>
      </c>
      <c r="E722" s="93">
        <f>F722</f>
        <v>1234.864</v>
      </c>
      <c r="F722" s="93">
        <f>'Приложение 11 '!L467</f>
        <v>1234.864</v>
      </c>
      <c r="G722" s="67">
        <f t="shared" si="200"/>
        <v>70</v>
      </c>
    </row>
    <row r="723" spans="1:7" s="124" customFormat="1" ht="25.5">
      <c r="A723" s="324"/>
      <c r="B723" s="324"/>
      <c r="C723" s="87" t="s">
        <v>49</v>
      </c>
      <c r="D723" s="93">
        <f>'Приложение 11 '!I467</f>
        <v>23687.363170000001</v>
      </c>
      <c r="E723" s="93">
        <f>F723</f>
        <v>23337.32921</v>
      </c>
      <c r="F723" s="93">
        <f>'Приложение 11 '!M467</f>
        <v>23337.32921</v>
      </c>
      <c r="G723" s="67">
        <f t="shared" si="200"/>
        <v>350.03396000000066</v>
      </c>
    </row>
    <row r="724" spans="1:7" s="124" customFormat="1" ht="12.75">
      <c r="A724" s="324"/>
      <c r="B724" s="324"/>
      <c r="C724" s="96" t="s">
        <v>870</v>
      </c>
      <c r="D724" s="93">
        <v>0</v>
      </c>
      <c r="E724" s="93">
        <v>0</v>
      </c>
      <c r="F724" s="93">
        <v>0</v>
      </c>
      <c r="G724" s="67">
        <f t="shared" si="200"/>
        <v>0</v>
      </c>
    </row>
    <row r="725" spans="1:7" s="124" customFormat="1" ht="12.75">
      <c r="A725" s="324"/>
      <c r="B725" s="324"/>
      <c r="C725" s="87" t="s">
        <v>53</v>
      </c>
      <c r="D725" s="93">
        <v>0</v>
      </c>
      <c r="E725" s="93">
        <v>0</v>
      </c>
      <c r="F725" s="93">
        <v>0</v>
      </c>
      <c r="G725" s="67">
        <f t="shared" si="200"/>
        <v>0</v>
      </c>
    </row>
    <row r="726" spans="1:7" s="124" customFormat="1" ht="12.75">
      <c r="A726" s="324"/>
      <c r="B726" s="324"/>
      <c r="C726" s="87" t="s">
        <v>51</v>
      </c>
      <c r="D726" s="93">
        <v>0</v>
      </c>
      <c r="E726" s="93">
        <v>0</v>
      </c>
      <c r="F726" s="93">
        <v>0</v>
      </c>
      <c r="G726" s="67">
        <f t="shared" si="200"/>
        <v>0</v>
      </c>
    </row>
    <row r="727" spans="1:7" s="23" customFormat="1" ht="15.75" customHeight="1">
      <c r="A727" s="330" t="s">
        <v>24</v>
      </c>
      <c r="B727" s="330" t="s">
        <v>1415</v>
      </c>
      <c r="C727" s="84" t="s">
        <v>47</v>
      </c>
      <c r="D727" s="92">
        <f>SUM(D728:D733)</f>
        <v>17260.404199999997</v>
      </c>
      <c r="E727" s="92">
        <f>SUM(E728:E733)</f>
        <v>17200.575440000001</v>
      </c>
      <c r="F727" s="92">
        <f>SUM(F728:F733)</f>
        <v>17200.575440000001</v>
      </c>
      <c r="G727" s="67">
        <f t="shared" si="200"/>
        <v>59.828759999996691</v>
      </c>
    </row>
    <row r="728" spans="1:7" s="23" customFormat="1" ht="15.75" customHeight="1">
      <c r="A728" s="330"/>
      <c r="B728" s="330"/>
      <c r="C728" s="84" t="s">
        <v>48</v>
      </c>
      <c r="D728" s="92">
        <f>D735+D749</f>
        <v>0</v>
      </c>
      <c r="E728" s="92">
        <f t="shared" ref="E728:F728" si="207">E735+E749</f>
        <v>0</v>
      </c>
      <c r="F728" s="92">
        <f t="shared" si="207"/>
        <v>0</v>
      </c>
      <c r="G728" s="67">
        <f t="shared" si="200"/>
        <v>0</v>
      </c>
    </row>
    <row r="729" spans="1:7" s="23" customFormat="1" ht="15.75" customHeight="1">
      <c r="A729" s="330"/>
      <c r="B729" s="330"/>
      <c r="C729" s="85" t="s">
        <v>12</v>
      </c>
      <c r="D729" s="92">
        <f t="shared" ref="D729:F729" si="208">D736+D750</f>
        <v>2605.4850000000001</v>
      </c>
      <c r="E729" s="92">
        <f t="shared" si="208"/>
        <v>2605.4807999999998</v>
      </c>
      <c r="F729" s="92">
        <f t="shared" si="208"/>
        <v>2605.4807999999998</v>
      </c>
      <c r="G729" s="67">
        <f t="shared" si="200"/>
        <v>4.2000000003099558E-3</v>
      </c>
    </row>
    <row r="730" spans="1:7" s="23" customFormat="1" ht="26.25">
      <c r="A730" s="330"/>
      <c r="B730" s="330"/>
      <c r="C730" s="85" t="s">
        <v>49</v>
      </c>
      <c r="D730" s="92">
        <f t="shared" ref="D730:F730" si="209">D737+D751</f>
        <v>14654.919199999998</v>
      </c>
      <c r="E730" s="92">
        <f t="shared" si="209"/>
        <v>14595.094639999999</v>
      </c>
      <c r="F730" s="92">
        <f t="shared" si="209"/>
        <v>14595.094639999999</v>
      </c>
      <c r="G730" s="67">
        <f t="shared" si="200"/>
        <v>59.82455999999911</v>
      </c>
    </row>
    <row r="731" spans="1:7" s="23" customFormat="1" ht="15.75" customHeight="1">
      <c r="A731" s="330"/>
      <c r="B731" s="330"/>
      <c r="C731" s="84" t="s">
        <v>719</v>
      </c>
      <c r="D731" s="92">
        <f t="shared" ref="D731:F731" si="210">D738+D752</f>
        <v>0</v>
      </c>
      <c r="E731" s="92">
        <f t="shared" si="210"/>
        <v>0</v>
      </c>
      <c r="F731" s="92">
        <f t="shared" si="210"/>
        <v>0</v>
      </c>
      <c r="G731" s="67">
        <f t="shared" si="200"/>
        <v>0</v>
      </c>
    </row>
    <row r="732" spans="1:7" s="23" customFormat="1" ht="15.75" customHeight="1">
      <c r="A732" s="330"/>
      <c r="B732" s="330"/>
      <c r="C732" s="85" t="s">
        <v>50</v>
      </c>
      <c r="D732" s="92">
        <f t="shared" ref="D732:F732" si="211">D739+D753</f>
        <v>0</v>
      </c>
      <c r="E732" s="92">
        <f t="shared" si="211"/>
        <v>0</v>
      </c>
      <c r="F732" s="92">
        <f t="shared" si="211"/>
        <v>0</v>
      </c>
      <c r="G732" s="67">
        <f t="shared" si="200"/>
        <v>0</v>
      </c>
    </row>
    <row r="733" spans="1:7" s="23" customFormat="1" ht="15.75" customHeight="1">
      <c r="A733" s="330"/>
      <c r="B733" s="330"/>
      <c r="C733" s="86" t="s">
        <v>51</v>
      </c>
      <c r="D733" s="92">
        <f t="shared" ref="D733:F733" si="212">D740+D754</f>
        <v>0</v>
      </c>
      <c r="E733" s="92">
        <f t="shared" si="212"/>
        <v>0</v>
      </c>
      <c r="F733" s="92">
        <f t="shared" si="212"/>
        <v>0</v>
      </c>
      <c r="G733" s="67">
        <f t="shared" si="200"/>
        <v>0</v>
      </c>
    </row>
    <row r="734" spans="1:7" s="23" customFormat="1" ht="15.75" customHeight="1">
      <c r="A734" s="324" t="s">
        <v>305</v>
      </c>
      <c r="B734" s="324" t="s">
        <v>1416</v>
      </c>
      <c r="C734" s="87" t="s">
        <v>47</v>
      </c>
      <c r="D734" s="90">
        <f>SUM(D735:D740)</f>
        <v>0</v>
      </c>
      <c r="E734" s="90">
        <f>SUM(E735:E740)</f>
        <v>0</v>
      </c>
      <c r="F734" s="90">
        <f>SUM(F735:F740)</f>
        <v>0</v>
      </c>
      <c r="G734" s="67">
        <f t="shared" si="200"/>
        <v>0</v>
      </c>
    </row>
    <row r="735" spans="1:7" s="23" customFormat="1" ht="17.25" customHeight="1">
      <c r="A735" s="324"/>
      <c r="B735" s="324"/>
      <c r="C735" s="96" t="s">
        <v>48</v>
      </c>
      <c r="D735" s="93">
        <v>0</v>
      </c>
      <c r="E735" s="93">
        <v>0</v>
      </c>
      <c r="F735" s="93">
        <v>0</v>
      </c>
      <c r="G735" s="67">
        <f t="shared" si="200"/>
        <v>0</v>
      </c>
    </row>
    <row r="736" spans="1:7" s="23" customFormat="1" ht="15.75" customHeight="1">
      <c r="A736" s="324"/>
      <c r="B736" s="324"/>
      <c r="C736" s="87" t="s">
        <v>12</v>
      </c>
      <c r="D736" s="93">
        <v>0</v>
      </c>
      <c r="E736" s="93">
        <v>0</v>
      </c>
      <c r="F736" s="93">
        <v>0</v>
      </c>
      <c r="G736" s="67">
        <f t="shared" si="200"/>
        <v>0</v>
      </c>
    </row>
    <row r="737" spans="1:7" s="23" customFormat="1" ht="26.25">
      <c r="A737" s="324"/>
      <c r="B737" s="324"/>
      <c r="C737" s="87" t="s">
        <v>49</v>
      </c>
      <c r="D737" s="93">
        <v>0</v>
      </c>
      <c r="E737" s="93">
        <v>0</v>
      </c>
      <c r="F737" s="93">
        <v>0</v>
      </c>
      <c r="G737" s="67">
        <f t="shared" si="200"/>
        <v>0</v>
      </c>
    </row>
    <row r="738" spans="1:7" s="23" customFormat="1" ht="15.75" customHeight="1">
      <c r="A738" s="324"/>
      <c r="B738" s="324"/>
      <c r="C738" s="96" t="s">
        <v>56</v>
      </c>
      <c r="D738" s="93">
        <v>0</v>
      </c>
      <c r="E738" s="93">
        <v>0</v>
      </c>
      <c r="F738" s="93">
        <v>0</v>
      </c>
      <c r="G738" s="67">
        <f t="shared" si="200"/>
        <v>0</v>
      </c>
    </row>
    <row r="739" spans="1:7" s="23" customFormat="1" ht="15.75" customHeight="1">
      <c r="A739" s="324"/>
      <c r="B739" s="324"/>
      <c r="C739" s="87" t="s">
        <v>50</v>
      </c>
      <c r="D739" s="93">
        <v>0</v>
      </c>
      <c r="E739" s="93">
        <v>0</v>
      </c>
      <c r="F739" s="93">
        <v>0</v>
      </c>
      <c r="G739" s="67">
        <f t="shared" si="200"/>
        <v>0</v>
      </c>
    </row>
    <row r="740" spans="1:7" s="23" customFormat="1" ht="15.75" customHeight="1">
      <c r="A740" s="324"/>
      <c r="B740" s="324"/>
      <c r="C740" s="87" t="s">
        <v>51</v>
      </c>
      <c r="D740" s="93">
        <v>0</v>
      </c>
      <c r="E740" s="93">
        <v>0</v>
      </c>
      <c r="F740" s="93">
        <v>0</v>
      </c>
      <c r="G740" s="67">
        <f t="shared" si="200"/>
        <v>0</v>
      </c>
    </row>
    <row r="741" spans="1:7" s="23" customFormat="1" ht="15.75" customHeight="1">
      <c r="A741" s="324" t="s">
        <v>721</v>
      </c>
      <c r="B741" s="324" t="s">
        <v>1417</v>
      </c>
      <c r="C741" s="87" t="s">
        <v>47</v>
      </c>
      <c r="D741" s="90">
        <f>SUM(D742:D747)</f>
        <v>0</v>
      </c>
      <c r="E741" s="90">
        <f>SUM(E742:E747)</f>
        <v>0</v>
      </c>
      <c r="F741" s="90">
        <f>SUM(F742:F747)</f>
        <v>0</v>
      </c>
      <c r="G741" s="67">
        <f t="shared" si="200"/>
        <v>0</v>
      </c>
    </row>
    <row r="742" spans="1:7" s="23" customFormat="1" ht="16.5" customHeight="1">
      <c r="A742" s="324"/>
      <c r="B742" s="324"/>
      <c r="C742" s="96" t="s">
        <v>48</v>
      </c>
      <c r="D742" s="93">
        <v>0</v>
      </c>
      <c r="E742" s="93">
        <v>0</v>
      </c>
      <c r="F742" s="93">
        <v>0</v>
      </c>
      <c r="G742" s="67">
        <f t="shared" si="200"/>
        <v>0</v>
      </c>
    </row>
    <row r="743" spans="1:7" s="23" customFormat="1" ht="15.75" customHeight="1">
      <c r="A743" s="324"/>
      <c r="B743" s="324"/>
      <c r="C743" s="87" t="s">
        <v>12</v>
      </c>
      <c r="D743" s="93">
        <v>0</v>
      </c>
      <c r="E743" s="93">
        <v>0</v>
      </c>
      <c r="F743" s="93">
        <v>0</v>
      </c>
      <c r="G743" s="67">
        <f t="shared" si="200"/>
        <v>0</v>
      </c>
    </row>
    <row r="744" spans="1:7" s="23" customFormat="1" ht="26.25">
      <c r="A744" s="324"/>
      <c r="B744" s="324"/>
      <c r="C744" s="87" t="s">
        <v>49</v>
      </c>
      <c r="D744" s="93">
        <v>0</v>
      </c>
      <c r="E744" s="93">
        <v>0</v>
      </c>
      <c r="F744" s="93">
        <v>0</v>
      </c>
      <c r="G744" s="67">
        <f t="shared" si="200"/>
        <v>0</v>
      </c>
    </row>
    <row r="745" spans="1:7" s="23" customFormat="1" ht="15.75" customHeight="1">
      <c r="A745" s="324"/>
      <c r="B745" s="324"/>
      <c r="C745" s="96" t="s">
        <v>719</v>
      </c>
      <c r="D745" s="93">
        <v>0</v>
      </c>
      <c r="E745" s="93">
        <v>0</v>
      </c>
      <c r="F745" s="93">
        <v>0</v>
      </c>
      <c r="G745" s="67">
        <f t="shared" si="200"/>
        <v>0</v>
      </c>
    </row>
    <row r="746" spans="1:7" s="23" customFormat="1" ht="15.75" customHeight="1">
      <c r="A746" s="324"/>
      <c r="B746" s="324"/>
      <c r="C746" s="87" t="s">
        <v>53</v>
      </c>
      <c r="D746" s="93">
        <v>0</v>
      </c>
      <c r="E746" s="93">
        <v>0</v>
      </c>
      <c r="F746" s="93">
        <v>0</v>
      </c>
      <c r="G746" s="67">
        <f t="shared" si="200"/>
        <v>0</v>
      </c>
    </row>
    <row r="747" spans="1:7" s="23" customFormat="1" ht="15.75" customHeight="1">
      <c r="A747" s="324"/>
      <c r="B747" s="324"/>
      <c r="C747" s="87" t="s">
        <v>51</v>
      </c>
      <c r="D747" s="93">
        <v>0</v>
      </c>
      <c r="E747" s="93">
        <v>0</v>
      </c>
      <c r="F747" s="93">
        <v>0</v>
      </c>
      <c r="G747" s="67">
        <f t="shared" si="200"/>
        <v>0</v>
      </c>
    </row>
    <row r="748" spans="1:7" s="23" customFormat="1" ht="15.75" customHeight="1">
      <c r="A748" s="324" t="s">
        <v>314</v>
      </c>
      <c r="B748" s="324" t="s">
        <v>433</v>
      </c>
      <c r="C748" s="87" t="s">
        <v>47</v>
      </c>
      <c r="D748" s="90">
        <f>SUM(D749:D754)</f>
        <v>17260.404199999997</v>
      </c>
      <c r="E748" s="90">
        <f>SUM(E749:E754)</f>
        <v>17200.575440000001</v>
      </c>
      <c r="F748" s="90">
        <f>SUM(F749:F754)</f>
        <v>17200.575440000001</v>
      </c>
      <c r="G748" s="67">
        <f t="shared" si="200"/>
        <v>59.828759999996691</v>
      </c>
    </row>
    <row r="749" spans="1:7" s="23" customFormat="1" ht="16.5" customHeight="1">
      <c r="A749" s="324"/>
      <c r="B749" s="324"/>
      <c r="C749" s="96" t="s">
        <v>48</v>
      </c>
      <c r="D749" s="93">
        <f>D756+D805+D819+D833</f>
        <v>0</v>
      </c>
      <c r="E749" s="93">
        <f t="shared" ref="E749:F749" si="213">E756+E805+E819+E833</f>
        <v>0</v>
      </c>
      <c r="F749" s="93">
        <f t="shared" si="213"/>
        <v>0</v>
      </c>
      <c r="G749" s="67">
        <f t="shared" si="200"/>
        <v>0</v>
      </c>
    </row>
    <row r="750" spans="1:7" s="23" customFormat="1" ht="15.75" customHeight="1">
      <c r="A750" s="324"/>
      <c r="B750" s="324"/>
      <c r="C750" s="87" t="s">
        <v>12</v>
      </c>
      <c r="D750" s="93">
        <f t="shared" ref="D750:F750" si="214">D757+D806+D820+D834</f>
        <v>2605.4850000000001</v>
      </c>
      <c r="E750" s="93">
        <f t="shared" si="214"/>
        <v>2605.4807999999998</v>
      </c>
      <c r="F750" s="93">
        <f t="shared" si="214"/>
        <v>2605.4807999999998</v>
      </c>
      <c r="G750" s="67">
        <f t="shared" si="200"/>
        <v>4.2000000003099558E-3</v>
      </c>
    </row>
    <row r="751" spans="1:7" s="23" customFormat="1" ht="26.25">
      <c r="A751" s="324"/>
      <c r="B751" s="324"/>
      <c r="C751" s="87" t="s">
        <v>49</v>
      </c>
      <c r="D751" s="93">
        <f t="shared" ref="D751:F751" si="215">D758+D807+D821+D835</f>
        <v>14654.919199999998</v>
      </c>
      <c r="E751" s="93">
        <f t="shared" si="215"/>
        <v>14595.094639999999</v>
      </c>
      <c r="F751" s="93">
        <f t="shared" si="215"/>
        <v>14595.094639999999</v>
      </c>
      <c r="G751" s="67">
        <f t="shared" si="200"/>
        <v>59.82455999999911</v>
      </c>
    </row>
    <row r="752" spans="1:7" s="23" customFormat="1" ht="14.25" customHeight="1">
      <c r="A752" s="324"/>
      <c r="B752" s="324"/>
      <c r="C752" s="96" t="s">
        <v>719</v>
      </c>
      <c r="D752" s="93">
        <f t="shared" ref="D752:F752" si="216">D759+D808+D822+D836</f>
        <v>0</v>
      </c>
      <c r="E752" s="93">
        <f t="shared" si="216"/>
        <v>0</v>
      </c>
      <c r="F752" s="93">
        <f t="shared" si="216"/>
        <v>0</v>
      </c>
      <c r="G752" s="67">
        <f t="shared" si="200"/>
        <v>0</v>
      </c>
    </row>
    <row r="753" spans="1:7" s="23" customFormat="1" ht="15.75" customHeight="1">
      <c r="A753" s="324"/>
      <c r="B753" s="324"/>
      <c r="C753" s="87" t="s">
        <v>53</v>
      </c>
      <c r="D753" s="93">
        <f t="shared" ref="D753:F753" si="217">D760+D809+D823+D837</f>
        <v>0</v>
      </c>
      <c r="E753" s="93">
        <f t="shared" si="217"/>
        <v>0</v>
      </c>
      <c r="F753" s="93">
        <f t="shared" si="217"/>
        <v>0</v>
      </c>
      <c r="G753" s="67">
        <f t="shared" si="200"/>
        <v>0</v>
      </c>
    </row>
    <row r="754" spans="1:7" s="23" customFormat="1" ht="15.75" customHeight="1">
      <c r="A754" s="324"/>
      <c r="B754" s="324"/>
      <c r="C754" s="87" t="s">
        <v>51</v>
      </c>
      <c r="D754" s="93">
        <f t="shared" ref="D754:F754" si="218">D761+D810+D824+D838</f>
        <v>0</v>
      </c>
      <c r="E754" s="93">
        <f t="shared" si="218"/>
        <v>0</v>
      </c>
      <c r="F754" s="93">
        <f t="shared" si="218"/>
        <v>0</v>
      </c>
      <c r="G754" s="67">
        <f t="shared" si="200"/>
        <v>0</v>
      </c>
    </row>
    <row r="755" spans="1:7" s="23" customFormat="1" ht="15.75" customHeight="1">
      <c r="A755" s="324" t="s">
        <v>726</v>
      </c>
      <c r="B755" s="324" t="s">
        <v>435</v>
      </c>
      <c r="C755" s="87" t="s">
        <v>47</v>
      </c>
      <c r="D755" s="90">
        <f>SUM(D756:D761)</f>
        <v>14326.3</v>
      </c>
      <c r="E755" s="90">
        <f>SUM(E756:E761)</f>
        <v>14266.47544</v>
      </c>
      <c r="F755" s="90">
        <f>SUM(F756:F761)</f>
        <v>14266.47544</v>
      </c>
      <c r="G755" s="67">
        <f t="shared" si="200"/>
        <v>59.82455999999911</v>
      </c>
    </row>
    <row r="756" spans="1:7" s="23" customFormat="1" ht="15" customHeight="1">
      <c r="A756" s="324"/>
      <c r="B756" s="324"/>
      <c r="C756" s="96" t="s">
        <v>48</v>
      </c>
      <c r="D756" s="93">
        <f>D763+D770+D777+D784+D791+D798</f>
        <v>0</v>
      </c>
      <c r="E756" s="93">
        <f t="shared" ref="E756:F756" si="219">E763+E770+E777+E784+E791+E798</f>
        <v>0</v>
      </c>
      <c r="F756" s="93">
        <f t="shared" si="219"/>
        <v>0</v>
      </c>
      <c r="G756" s="67">
        <f t="shared" si="200"/>
        <v>0</v>
      </c>
    </row>
    <row r="757" spans="1:7" s="23" customFormat="1" ht="15.75" customHeight="1">
      <c r="A757" s="324"/>
      <c r="B757" s="324"/>
      <c r="C757" s="87" t="s">
        <v>12</v>
      </c>
      <c r="D757" s="93">
        <f t="shared" ref="D757:F757" si="220">D764+D771+D778+D785+D792+D799</f>
        <v>0</v>
      </c>
      <c r="E757" s="93">
        <f t="shared" si="220"/>
        <v>0</v>
      </c>
      <c r="F757" s="93">
        <f t="shared" si="220"/>
        <v>0</v>
      </c>
      <c r="G757" s="67">
        <f t="shared" si="200"/>
        <v>0</v>
      </c>
    </row>
    <row r="758" spans="1:7" s="23" customFormat="1" ht="26.25">
      <c r="A758" s="324"/>
      <c r="B758" s="324"/>
      <c r="C758" s="87" t="s">
        <v>49</v>
      </c>
      <c r="D758" s="93">
        <f>D765+D772+D779+D786+D793+D800</f>
        <v>14326.3</v>
      </c>
      <c r="E758" s="93">
        <f t="shared" ref="E758:F758" si="221">E765+E772+E779+E786+E793+E800</f>
        <v>14266.47544</v>
      </c>
      <c r="F758" s="93">
        <f t="shared" si="221"/>
        <v>14266.47544</v>
      </c>
      <c r="G758" s="67">
        <f t="shared" si="200"/>
        <v>59.82455999999911</v>
      </c>
    </row>
    <row r="759" spans="1:7" s="23" customFormat="1" ht="15.75" customHeight="1">
      <c r="A759" s="324"/>
      <c r="B759" s="324"/>
      <c r="C759" s="96" t="s">
        <v>719</v>
      </c>
      <c r="D759" s="93">
        <f t="shared" ref="D759:F759" si="222">D766+D773+D780+D787+D794+D801</f>
        <v>0</v>
      </c>
      <c r="E759" s="93">
        <f t="shared" si="222"/>
        <v>0</v>
      </c>
      <c r="F759" s="93">
        <f t="shared" si="222"/>
        <v>0</v>
      </c>
      <c r="G759" s="67">
        <f t="shared" si="200"/>
        <v>0</v>
      </c>
    </row>
    <row r="760" spans="1:7" s="23" customFormat="1" ht="15.75" customHeight="1">
      <c r="A760" s="324"/>
      <c r="B760" s="324"/>
      <c r="C760" s="87" t="s">
        <v>53</v>
      </c>
      <c r="D760" s="93">
        <f t="shared" ref="D760:F760" si="223">D767+D774+D781+D788+D795+D802</f>
        <v>0</v>
      </c>
      <c r="E760" s="93">
        <f t="shared" si="223"/>
        <v>0</v>
      </c>
      <c r="F760" s="93">
        <f t="shared" si="223"/>
        <v>0</v>
      </c>
      <c r="G760" s="67">
        <f t="shared" si="200"/>
        <v>0</v>
      </c>
    </row>
    <row r="761" spans="1:7" s="23" customFormat="1" ht="15.75" customHeight="1">
      <c r="A761" s="324"/>
      <c r="B761" s="324"/>
      <c r="C761" s="87" t="s">
        <v>51</v>
      </c>
      <c r="D761" s="93">
        <f t="shared" ref="D761:F761" si="224">D768+D775+D782+D789+D796+D803</f>
        <v>0</v>
      </c>
      <c r="E761" s="93">
        <f t="shared" si="224"/>
        <v>0</v>
      </c>
      <c r="F761" s="93">
        <f t="shared" si="224"/>
        <v>0</v>
      </c>
      <c r="G761" s="67">
        <f t="shared" si="200"/>
        <v>0</v>
      </c>
    </row>
    <row r="762" spans="1:7" s="23" customFormat="1" ht="15.75" hidden="1" customHeight="1">
      <c r="A762" s="324" t="s">
        <v>21</v>
      </c>
      <c r="B762" s="324" t="s">
        <v>437</v>
      </c>
      <c r="C762" s="87" t="s">
        <v>47</v>
      </c>
      <c r="D762" s="90">
        <f>SUM(D763:D768)</f>
        <v>6600</v>
      </c>
      <c r="E762" s="90">
        <f>SUM(E763:E768)</f>
        <v>6600</v>
      </c>
      <c r="F762" s="90">
        <f>SUM(F763:F768)</f>
        <v>6600</v>
      </c>
      <c r="G762" s="67">
        <f t="shared" si="200"/>
        <v>0</v>
      </c>
    </row>
    <row r="763" spans="1:7" s="23" customFormat="1" ht="15" hidden="1" customHeight="1">
      <c r="A763" s="324"/>
      <c r="B763" s="324"/>
      <c r="C763" s="96" t="s">
        <v>48</v>
      </c>
      <c r="D763" s="93">
        <v>0</v>
      </c>
      <c r="E763" s="93">
        <v>0</v>
      </c>
      <c r="F763" s="93">
        <v>0</v>
      </c>
      <c r="G763" s="67">
        <f t="shared" si="200"/>
        <v>0</v>
      </c>
    </row>
    <row r="764" spans="1:7" s="23" customFormat="1" ht="15.75" hidden="1" customHeight="1">
      <c r="A764" s="324"/>
      <c r="B764" s="324"/>
      <c r="C764" s="87" t="s">
        <v>12</v>
      </c>
      <c r="D764" s="93">
        <v>0</v>
      </c>
      <c r="E764" s="93">
        <v>0</v>
      </c>
      <c r="F764" s="93">
        <v>0</v>
      </c>
      <c r="G764" s="67">
        <f t="shared" si="200"/>
        <v>0</v>
      </c>
    </row>
    <row r="765" spans="1:7" s="23" customFormat="1" ht="26.25" hidden="1">
      <c r="A765" s="324"/>
      <c r="B765" s="324"/>
      <c r="C765" s="87" t="s">
        <v>49</v>
      </c>
      <c r="D765" s="93">
        <f>'Приложение 11 '!I495</f>
        <v>6600</v>
      </c>
      <c r="E765" s="93">
        <f>F765</f>
        <v>6600</v>
      </c>
      <c r="F765" s="93">
        <f>'Приложение 11 '!M495</f>
        <v>6600</v>
      </c>
      <c r="G765" s="67">
        <f t="shared" si="200"/>
        <v>0</v>
      </c>
    </row>
    <row r="766" spans="1:7" s="23" customFormat="1" ht="15.75" hidden="1" customHeight="1">
      <c r="A766" s="324"/>
      <c r="B766" s="324"/>
      <c r="C766" s="96" t="s">
        <v>719</v>
      </c>
      <c r="D766" s="93">
        <v>0</v>
      </c>
      <c r="E766" s="93">
        <v>0</v>
      </c>
      <c r="F766" s="93">
        <v>0</v>
      </c>
      <c r="G766" s="67">
        <f t="shared" si="200"/>
        <v>0</v>
      </c>
    </row>
    <row r="767" spans="1:7" s="23" customFormat="1" ht="15.75" hidden="1" customHeight="1">
      <c r="A767" s="324"/>
      <c r="B767" s="324"/>
      <c r="C767" s="87" t="s">
        <v>53</v>
      </c>
      <c r="D767" s="93">
        <v>0</v>
      </c>
      <c r="E767" s="93">
        <v>0</v>
      </c>
      <c r="F767" s="93">
        <v>0</v>
      </c>
      <c r="G767" s="67">
        <f t="shared" si="200"/>
        <v>0</v>
      </c>
    </row>
    <row r="768" spans="1:7" s="23" customFormat="1" ht="15.75" hidden="1" customHeight="1">
      <c r="A768" s="324"/>
      <c r="B768" s="324"/>
      <c r="C768" s="87" t="s">
        <v>51</v>
      </c>
      <c r="D768" s="93">
        <v>0</v>
      </c>
      <c r="E768" s="93">
        <v>0</v>
      </c>
      <c r="F768" s="93">
        <v>0</v>
      </c>
      <c r="G768" s="67">
        <f t="shared" si="200"/>
        <v>0</v>
      </c>
    </row>
    <row r="769" spans="1:7" s="23" customFormat="1" ht="15.75" hidden="1" customHeight="1">
      <c r="A769" s="324" t="s">
        <v>319</v>
      </c>
      <c r="B769" s="324" t="s">
        <v>439</v>
      </c>
      <c r="C769" s="87" t="s">
        <v>47</v>
      </c>
      <c r="D769" s="90">
        <f>SUM(D770:D775)</f>
        <v>2688.6</v>
      </c>
      <c r="E769" s="90">
        <f>SUM(E770:E775)</f>
        <v>2688.4886000000001</v>
      </c>
      <c r="F769" s="90">
        <f>SUM(F770:F775)</f>
        <v>2688.4886000000001</v>
      </c>
      <c r="G769" s="67">
        <f t="shared" si="200"/>
        <v>0.1113999999997759</v>
      </c>
    </row>
    <row r="770" spans="1:7" s="23" customFormat="1" ht="15" hidden="1" customHeight="1">
      <c r="A770" s="324"/>
      <c r="B770" s="324"/>
      <c r="C770" s="96" t="s">
        <v>48</v>
      </c>
      <c r="D770" s="93">
        <v>0</v>
      </c>
      <c r="E770" s="93">
        <v>0</v>
      </c>
      <c r="F770" s="93">
        <v>0</v>
      </c>
      <c r="G770" s="67">
        <f t="shared" si="200"/>
        <v>0</v>
      </c>
    </row>
    <row r="771" spans="1:7" s="23" customFormat="1" ht="15.75" hidden="1" customHeight="1">
      <c r="A771" s="324"/>
      <c r="B771" s="324"/>
      <c r="C771" s="87" t="s">
        <v>12</v>
      </c>
      <c r="D771" s="93">
        <v>0</v>
      </c>
      <c r="E771" s="93">
        <v>0</v>
      </c>
      <c r="F771" s="93">
        <v>0</v>
      </c>
      <c r="G771" s="67">
        <f t="shared" si="200"/>
        <v>0</v>
      </c>
    </row>
    <row r="772" spans="1:7" s="23" customFormat="1" ht="26.25" hidden="1">
      <c r="A772" s="324"/>
      <c r="B772" s="324"/>
      <c r="C772" s="87" t="s">
        <v>49</v>
      </c>
      <c r="D772" s="93">
        <f>'Приложение 11 '!I498</f>
        <v>2688.6</v>
      </c>
      <c r="E772" s="93">
        <f>F772</f>
        <v>2688.4886000000001</v>
      </c>
      <c r="F772" s="93">
        <f>'Приложение 11 '!M498</f>
        <v>2688.4886000000001</v>
      </c>
      <c r="G772" s="67">
        <f t="shared" si="200"/>
        <v>0.1113999999997759</v>
      </c>
    </row>
    <row r="773" spans="1:7" s="23" customFormat="1" ht="16.5" hidden="1" customHeight="1">
      <c r="A773" s="324"/>
      <c r="B773" s="324"/>
      <c r="C773" s="96" t="s">
        <v>719</v>
      </c>
      <c r="D773" s="93">
        <v>0</v>
      </c>
      <c r="E773" s="93">
        <v>0</v>
      </c>
      <c r="F773" s="93">
        <v>0</v>
      </c>
      <c r="G773" s="67">
        <f t="shared" si="200"/>
        <v>0</v>
      </c>
    </row>
    <row r="774" spans="1:7" s="23" customFormat="1" ht="15.75" hidden="1" customHeight="1">
      <c r="A774" s="324"/>
      <c r="B774" s="324"/>
      <c r="C774" s="87" t="s">
        <v>53</v>
      </c>
      <c r="D774" s="93">
        <v>0</v>
      </c>
      <c r="E774" s="93">
        <v>0</v>
      </c>
      <c r="F774" s="93">
        <v>0</v>
      </c>
      <c r="G774" s="67">
        <f t="shared" ref="G774:G837" si="225">D774-E774</f>
        <v>0</v>
      </c>
    </row>
    <row r="775" spans="1:7" s="23" customFormat="1" ht="15.75" hidden="1" customHeight="1">
      <c r="A775" s="324"/>
      <c r="B775" s="324"/>
      <c r="C775" s="87" t="s">
        <v>51</v>
      </c>
      <c r="D775" s="93">
        <v>0</v>
      </c>
      <c r="E775" s="93">
        <v>0</v>
      </c>
      <c r="F775" s="93">
        <v>0</v>
      </c>
      <c r="G775" s="67">
        <f t="shared" si="225"/>
        <v>0</v>
      </c>
    </row>
    <row r="776" spans="1:7" s="23" customFormat="1" ht="15.75" hidden="1" customHeight="1">
      <c r="A776" s="324" t="s">
        <v>703</v>
      </c>
      <c r="B776" s="324" t="s">
        <v>1491</v>
      </c>
      <c r="C776" s="87" t="s">
        <v>47</v>
      </c>
      <c r="D776" s="90">
        <f>SUM(D777:D782)</f>
        <v>0</v>
      </c>
      <c r="E776" s="90">
        <f>SUM(E777:E782)</f>
        <v>0</v>
      </c>
      <c r="F776" s="90">
        <f>SUM(F777:F782)</f>
        <v>0</v>
      </c>
      <c r="G776" s="67">
        <f t="shared" si="225"/>
        <v>0</v>
      </c>
    </row>
    <row r="777" spans="1:7" s="23" customFormat="1" ht="16.5" hidden="1" customHeight="1">
      <c r="A777" s="324"/>
      <c r="B777" s="324"/>
      <c r="C777" s="96" t="s">
        <v>48</v>
      </c>
      <c r="D777" s="93">
        <v>0</v>
      </c>
      <c r="E777" s="93">
        <v>0</v>
      </c>
      <c r="F777" s="93">
        <v>0</v>
      </c>
      <c r="G777" s="67">
        <f t="shared" si="225"/>
        <v>0</v>
      </c>
    </row>
    <row r="778" spans="1:7" s="23" customFormat="1" ht="15.75" hidden="1" customHeight="1">
      <c r="A778" s="324"/>
      <c r="B778" s="324"/>
      <c r="C778" s="87" t="s">
        <v>12</v>
      </c>
      <c r="D778" s="93">
        <v>0</v>
      </c>
      <c r="E778" s="93">
        <v>0</v>
      </c>
      <c r="F778" s="93">
        <v>0</v>
      </c>
      <c r="G778" s="67">
        <f t="shared" si="225"/>
        <v>0</v>
      </c>
    </row>
    <row r="779" spans="1:7" s="23" customFormat="1" ht="26.25" hidden="1">
      <c r="A779" s="324"/>
      <c r="B779" s="324"/>
      <c r="C779" s="87" t="s">
        <v>49</v>
      </c>
      <c r="D779" s="93">
        <v>0</v>
      </c>
      <c r="E779" s="93">
        <v>0</v>
      </c>
      <c r="F779" s="93">
        <v>0</v>
      </c>
      <c r="G779" s="67">
        <f t="shared" si="225"/>
        <v>0</v>
      </c>
    </row>
    <row r="780" spans="1:7" s="23" customFormat="1" ht="14.25" hidden="1" customHeight="1">
      <c r="A780" s="324"/>
      <c r="B780" s="324"/>
      <c r="C780" s="96" t="s">
        <v>719</v>
      </c>
      <c r="D780" s="93">
        <v>0</v>
      </c>
      <c r="E780" s="93">
        <v>0</v>
      </c>
      <c r="F780" s="93">
        <v>0</v>
      </c>
      <c r="G780" s="67">
        <f t="shared" si="225"/>
        <v>0</v>
      </c>
    </row>
    <row r="781" spans="1:7" s="23" customFormat="1" ht="15.75" hidden="1" customHeight="1">
      <c r="A781" s="324"/>
      <c r="B781" s="324"/>
      <c r="C781" s="87" t="s">
        <v>53</v>
      </c>
      <c r="D781" s="93">
        <v>0</v>
      </c>
      <c r="E781" s="93">
        <v>0</v>
      </c>
      <c r="F781" s="93">
        <v>0</v>
      </c>
      <c r="G781" s="67">
        <f t="shared" si="225"/>
        <v>0</v>
      </c>
    </row>
    <row r="782" spans="1:7" s="23" customFormat="1" ht="15.75" hidden="1" customHeight="1">
      <c r="A782" s="324"/>
      <c r="B782" s="324"/>
      <c r="C782" s="87" t="s">
        <v>51</v>
      </c>
      <c r="D782" s="93">
        <v>0</v>
      </c>
      <c r="E782" s="93">
        <v>0</v>
      </c>
      <c r="F782" s="93">
        <v>0</v>
      </c>
      <c r="G782" s="67">
        <f t="shared" si="225"/>
        <v>0</v>
      </c>
    </row>
    <row r="783" spans="1:7" s="23" customFormat="1" ht="15.75" hidden="1" customHeight="1">
      <c r="A783" s="324" t="s">
        <v>707</v>
      </c>
      <c r="B783" s="324" t="s">
        <v>1492</v>
      </c>
      <c r="C783" s="87" t="s">
        <v>47</v>
      </c>
      <c r="D783" s="90">
        <f>SUM(D784:D789)</f>
        <v>4711.3999999999996</v>
      </c>
      <c r="E783" s="90">
        <f>SUM(E784:E789)</f>
        <v>4651.7250000000004</v>
      </c>
      <c r="F783" s="90">
        <f>SUM(F784:F789)</f>
        <v>4651.7250000000004</v>
      </c>
      <c r="G783" s="67">
        <f t="shared" si="225"/>
        <v>59.674999999999272</v>
      </c>
    </row>
    <row r="784" spans="1:7" s="23" customFormat="1" ht="15.75" hidden="1" customHeight="1">
      <c r="A784" s="324"/>
      <c r="B784" s="324"/>
      <c r="C784" s="96" t="s">
        <v>48</v>
      </c>
      <c r="D784" s="93">
        <v>0</v>
      </c>
      <c r="E784" s="93">
        <v>0</v>
      </c>
      <c r="F784" s="93">
        <v>0</v>
      </c>
      <c r="G784" s="67">
        <f t="shared" si="225"/>
        <v>0</v>
      </c>
    </row>
    <row r="785" spans="1:7" s="23" customFormat="1" ht="15.75" hidden="1" customHeight="1">
      <c r="A785" s="324"/>
      <c r="B785" s="324"/>
      <c r="C785" s="87" t="s">
        <v>12</v>
      </c>
      <c r="D785" s="93">
        <v>0</v>
      </c>
      <c r="E785" s="93">
        <v>0</v>
      </c>
      <c r="F785" s="93">
        <v>0</v>
      </c>
      <c r="G785" s="67">
        <f t="shared" si="225"/>
        <v>0</v>
      </c>
    </row>
    <row r="786" spans="1:7" s="23" customFormat="1" ht="26.25" hidden="1">
      <c r="A786" s="324"/>
      <c r="B786" s="324"/>
      <c r="C786" s="87" t="s">
        <v>49</v>
      </c>
      <c r="D786" s="93">
        <f>'Приложение 11 '!I501</f>
        <v>4711.3999999999996</v>
      </c>
      <c r="E786" s="93">
        <f>F786</f>
        <v>4651.7250000000004</v>
      </c>
      <c r="F786" s="93">
        <f>'Приложение 11 '!M501</f>
        <v>4651.7250000000004</v>
      </c>
      <c r="G786" s="67">
        <f t="shared" si="225"/>
        <v>59.674999999999272</v>
      </c>
    </row>
    <row r="787" spans="1:7" s="23" customFormat="1" ht="15.75" hidden="1" customHeight="1">
      <c r="A787" s="324"/>
      <c r="B787" s="324"/>
      <c r="C787" s="96" t="s">
        <v>719</v>
      </c>
      <c r="D787" s="93">
        <v>0</v>
      </c>
      <c r="E787" s="93">
        <v>0</v>
      </c>
      <c r="F787" s="93">
        <v>0</v>
      </c>
      <c r="G787" s="67">
        <f t="shared" si="225"/>
        <v>0</v>
      </c>
    </row>
    <row r="788" spans="1:7" s="23" customFormat="1" ht="15.75" hidden="1" customHeight="1">
      <c r="A788" s="324"/>
      <c r="B788" s="324"/>
      <c r="C788" s="87" t="s">
        <v>53</v>
      </c>
      <c r="D788" s="93">
        <v>0</v>
      </c>
      <c r="E788" s="93">
        <v>0</v>
      </c>
      <c r="F788" s="93">
        <v>0</v>
      </c>
      <c r="G788" s="67">
        <f t="shared" si="225"/>
        <v>0</v>
      </c>
    </row>
    <row r="789" spans="1:7" s="23" customFormat="1" ht="15.75" hidden="1" customHeight="1">
      <c r="A789" s="324"/>
      <c r="B789" s="324"/>
      <c r="C789" s="87" t="s">
        <v>51</v>
      </c>
      <c r="D789" s="93">
        <v>0</v>
      </c>
      <c r="E789" s="93">
        <v>0</v>
      </c>
      <c r="F789" s="93">
        <v>0</v>
      </c>
      <c r="G789" s="67">
        <f t="shared" si="225"/>
        <v>0</v>
      </c>
    </row>
    <row r="790" spans="1:7" s="23" customFormat="1" ht="15.75" hidden="1" customHeight="1">
      <c r="A790" s="324" t="s">
        <v>710</v>
      </c>
      <c r="B790" s="324" t="s">
        <v>1337</v>
      </c>
      <c r="C790" s="87" t="s">
        <v>47</v>
      </c>
      <c r="D790" s="90">
        <f>SUM(D791:D796)</f>
        <v>326.3</v>
      </c>
      <c r="E790" s="90">
        <f>SUM(E791:E796)</f>
        <v>326.26184000000001</v>
      </c>
      <c r="F790" s="90">
        <f>SUM(F791:F796)</f>
        <v>326.26184000000001</v>
      </c>
      <c r="G790" s="67">
        <f t="shared" si="225"/>
        <v>3.8160000000004857E-2</v>
      </c>
    </row>
    <row r="791" spans="1:7" s="23" customFormat="1" ht="16.5" hidden="1" customHeight="1">
      <c r="A791" s="324"/>
      <c r="B791" s="324"/>
      <c r="C791" s="96" t="s">
        <v>48</v>
      </c>
      <c r="D791" s="93">
        <v>0</v>
      </c>
      <c r="E791" s="93">
        <v>0</v>
      </c>
      <c r="F791" s="93">
        <v>0</v>
      </c>
      <c r="G791" s="67">
        <f t="shared" si="225"/>
        <v>0</v>
      </c>
    </row>
    <row r="792" spans="1:7" s="23" customFormat="1" ht="15.75" hidden="1" customHeight="1">
      <c r="A792" s="324"/>
      <c r="B792" s="324"/>
      <c r="C792" s="87" t="s">
        <v>12</v>
      </c>
      <c r="D792" s="93">
        <v>0</v>
      </c>
      <c r="E792" s="93">
        <v>0</v>
      </c>
      <c r="F792" s="93">
        <v>0</v>
      </c>
      <c r="G792" s="67">
        <f t="shared" si="225"/>
        <v>0</v>
      </c>
    </row>
    <row r="793" spans="1:7" s="23" customFormat="1" ht="26.25" hidden="1">
      <c r="A793" s="324"/>
      <c r="B793" s="324"/>
      <c r="C793" s="87" t="s">
        <v>49</v>
      </c>
      <c r="D793" s="93">
        <f>'Приложение 11 '!I504</f>
        <v>326.3</v>
      </c>
      <c r="E793" s="93">
        <f>F793</f>
        <v>326.26184000000001</v>
      </c>
      <c r="F793" s="93">
        <f>'Приложение 11 '!M504</f>
        <v>326.26184000000001</v>
      </c>
      <c r="G793" s="67">
        <f t="shared" si="225"/>
        <v>3.8160000000004857E-2</v>
      </c>
    </row>
    <row r="794" spans="1:7" s="23" customFormat="1" ht="14.25" hidden="1" customHeight="1">
      <c r="A794" s="324"/>
      <c r="B794" s="324"/>
      <c r="C794" s="96" t="s">
        <v>719</v>
      </c>
      <c r="D794" s="93">
        <v>0</v>
      </c>
      <c r="E794" s="93">
        <v>0</v>
      </c>
      <c r="F794" s="93">
        <v>0</v>
      </c>
      <c r="G794" s="67">
        <f t="shared" si="225"/>
        <v>0</v>
      </c>
    </row>
    <row r="795" spans="1:7" s="23" customFormat="1" ht="15.75" hidden="1" customHeight="1">
      <c r="A795" s="324"/>
      <c r="B795" s="324"/>
      <c r="C795" s="87" t="s">
        <v>53</v>
      </c>
      <c r="D795" s="93">
        <v>0</v>
      </c>
      <c r="E795" s="93">
        <v>0</v>
      </c>
      <c r="F795" s="93">
        <v>0</v>
      </c>
      <c r="G795" s="67">
        <f t="shared" si="225"/>
        <v>0</v>
      </c>
    </row>
    <row r="796" spans="1:7" s="23" customFormat="1" ht="15.75" hidden="1" customHeight="1">
      <c r="A796" s="324"/>
      <c r="B796" s="324"/>
      <c r="C796" s="87" t="s">
        <v>51</v>
      </c>
      <c r="D796" s="93">
        <v>0</v>
      </c>
      <c r="E796" s="93">
        <v>0</v>
      </c>
      <c r="F796" s="93">
        <v>0</v>
      </c>
      <c r="G796" s="67">
        <f t="shared" si="225"/>
        <v>0</v>
      </c>
    </row>
    <row r="797" spans="1:7" s="23" customFormat="1" ht="15.75" hidden="1" customHeight="1">
      <c r="A797" s="324" t="s">
        <v>712</v>
      </c>
      <c r="B797" s="324" t="s">
        <v>1493</v>
      </c>
      <c r="C797" s="87" t="s">
        <v>47</v>
      </c>
      <c r="D797" s="90">
        <f>SUM(D798:D803)</f>
        <v>0</v>
      </c>
      <c r="E797" s="90">
        <f>SUM(E798:E803)</f>
        <v>0</v>
      </c>
      <c r="F797" s="90">
        <f>SUM(F798:F803)</f>
        <v>0</v>
      </c>
      <c r="G797" s="67">
        <f t="shared" si="225"/>
        <v>0</v>
      </c>
    </row>
    <row r="798" spans="1:7" s="23" customFormat="1" ht="16.5" hidden="1" customHeight="1">
      <c r="A798" s="324"/>
      <c r="B798" s="324"/>
      <c r="C798" s="96" t="s">
        <v>48</v>
      </c>
      <c r="D798" s="93">
        <v>0</v>
      </c>
      <c r="E798" s="93">
        <v>0</v>
      </c>
      <c r="F798" s="93">
        <v>0</v>
      </c>
      <c r="G798" s="67">
        <f t="shared" si="225"/>
        <v>0</v>
      </c>
    </row>
    <row r="799" spans="1:7" s="23" customFormat="1" ht="15.75" hidden="1" customHeight="1">
      <c r="A799" s="324"/>
      <c r="B799" s="324"/>
      <c r="C799" s="87" t="s">
        <v>12</v>
      </c>
      <c r="D799" s="93">
        <v>0</v>
      </c>
      <c r="E799" s="93">
        <v>0</v>
      </c>
      <c r="F799" s="93">
        <v>0</v>
      </c>
      <c r="G799" s="67">
        <f t="shared" si="225"/>
        <v>0</v>
      </c>
    </row>
    <row r="800" spans="1:7" s="23" customFormat="1" ht="26.25" hidden="1">
      <c r="A800" s="324"/>
      <c r="B800" s="324"/>
      <c r="C800" s="87" t="s">
        <v>49</v>
      </c>
      <c r="D800" s="93">
        <v>0</v>
      </c>
      <c r="E800" s="93">
        <v>0</v>
      </c>
      <c r="F800" s="93">
        <v>0</v>
      </c>
      <c r="G800" s="67">
        <f t="shared" si="225"/>
        <v>0</v>
      </c>
    </row>
    <row r="801" spans="1:7" s="23" customFormat="1" ht="14.25" hidden="1" customHeight="1">
      <c r="A801" s="324"/>
      <c r="B801" s="324"/>
      <c r="C801" s="96" t="s">
        <v>719</v>
      </c>
      <c r="D801" s="93">
        <v>0</v>
      </c>
      <c r="E801" s="93">
        <v>0</v>
      </c>
      <c r="F801" s="93">
        <v>0</v>
      </c>
      <c r="G801" s="67">
        <f t="shared" si="225"/>
        <v>0</v>
      </c>
    </row>
    <row r="802" spans="1:7" s="23" customFormat="1" ht="15.75" hidden="1" customHeight="1">
      <c r="A802" s="324"/>
      <c r="B802" s="324"/>
      <c r="C802" s="87" t="s">
        <v>53</v>
      </c>
      <c r="D802" s="93">
        <v>0</v>
      </c>
      <c r="E802" s="93">
        <v>0</v>
      </c>
      <c r="F802" s="93">
        <v>0</v>
      </c>
      <c r="G802" s="67">
        <f t="shared" si="225"/>
        <v>0</v>
      </c>
    </row>
    <row r="803" spans="1:7" s="23" customFormat="1" ht="15.75" hidden="1" customHeight="1">
      <c r="A803" s="324"/>
      <c r="B803" s="324"/>
      <c r="C803" s="87" t="s">
        <v>51</v>
      </c>
      <c r="D803" s="93">
        <v>0</v>
      </c>
      <c r="E803" s="93">
        <v>0</v>
      </c>
      <c r="F803" s="93">
        <v>0</v>
      </c>
      <c r="G803" s="67">
        <f t="shared" si="225"/>
        <v>0</v>
      </c>
    </row>
    <row r="804" spans="1:7" s="23" customFormat="1" ht="15.75" customHeight="1">
      <c r="A804" s="324" t="s">
        <v>1400</v>
      </c>
      <c r="B804" s="324" t="s">
        <v>1418</v>
      </c>
      <c r="C804" s="87" t="s">
        <v>47</v>
      </c>
      <c r="D804" s="90">
        <f>SUM(D805:D810)</f>
        <v>0</v>
      </c>
      <c r="E804" s="90">
        <f>SUM(E805:E810)</f>
        <v>0</v>
      </c>
      <c r="F804" s="90">
        <f>SUM(F805:F810)</f>
        <v>0</v>
      </c>
      <c r="G804" s="67">
        <f t="shared" si="225"/>
        <v>0</v>
      </c>
    </row>
    <row r="805" spans="1:7" s="23" customFormat="1" ht="17.25" customHeight="1">
      <c r="A805" s="324"/>
      <c r="B805" s="324"/>
      <c r="C805" s="96" t="s">
        <v>48</v>
      </c>
      <c r="D805" s="93">
        <v>0</v>
      </c>
      <c r="E805" s="93">
        <v>0</v>
      </c>
      <c r="F805" s="93">
        <v>0</v>
      </c>
      <c r="G805" s="67">
        <f t="shared" si="225"/>
        <v>0</v>
      </c>
    </row>
    <row r="806" spans="1:7" s="23" customFormat="1" ht="15.75" customHeight="1">
      <c r="A806" s="324"/>
      <c r="B806" s="324"/>
      <c r="C806" s="87" t="s">
        <v>12</v>
      </c>
      <c r="D806" s="93">
        <v>0</v>
      </c>
      <c r="E806" s="93">
        <v>0</v>
      </c>
      <c r="F806" s="93">
        <v>0</v>
      </c>
      <c r="G806" s="67">
        <f t="shared" si="225"/>
        <v>0</v>
      </c>
    </row>
    <row r="807" spans="1:7" s="23" customFormat="1" ht="26.25">
      <c r="A807" s="324"/>
      <c r="B807" s="324"/>
      <c r="C807" s="87" t="s">
        <v>49</v>
      </c>
      <c r="D807" s="93">
        <v>0</v>
      </c>
      <c r="E807" s="93">
        <v>0</v>
      </c>
      <c r="F807" s="93">
        <v>0</v>
      </c>
      <c r="G807" s="67">
        <f t="shared" si="225"/>
        <v>0</v>
      </c>
    </row>
    <row r="808" spans="1:7" s="23" customFormat="1" ht="15.75" customHeight="1">
      <c r="A808" s="324"/>
      <c r="B808" s="324"/>
      <c r="C808" s="96" t="s">
        <v>56</v>
      </c>
      <c r="D808" s="93">
        <v>0</v>
      </c>
      <c r="E808" s="93">
        <v>0</v>
      </c>
      <c r="F808" s="93">
        <v>0</v>
      </c>
      <c r="G808" s="67">
        <f t="shared" si="225"/>
        <v>0</v>
      </c>
    </row>
    <row r="809" spans="1:7" s="23" customFormat="1" ht="15.75" customHeight="1">
      <c r="A809" s="324"/>
      <c r="B809" s="324"/>
      <c r="C809" s="87" t="s">
        <v>50</v>
      </c>
      <c r="D809" s="93">
        <v>0</v>
      </c>
      <c r="E809" s="93">
        <v>0</v>
      </c>
      <c r="F809" s="93">
        <v>0</v>
      </c>
      <c r="G809" s="67">
        <f t="shared" si="225"/>
        <v>0</v>
      </c>
    </row>
    <row r="810" spans="1:7" s="23" customFormat="1" ht="15.75" customHeight="1">
      <c r="A810" s="324"/>
      <c r="B810" s="324"/>
      <c r="C810" s="87" t="s">
        <v>51</v>
      </c>
      <c r="D810" s="93">
        <v>0</v>
      </c>
      <c r="E810" s="93">
        <v>0</v>
      </c>
      <c r="F810" s="93">
        <v>0</v>
      </c>
      <c r="G810" s="67">
        <f t="shared" si="225"/>
        <v>0</v>
      </c>
    </row>
    <row r="811" spans="1:7" s="23" customFormat="1" ht="15.75" hidden="1" customHeight="1">
      <c r="A811" s="324" t="s">
        <v>789</v>
      </c>
      <c r="B811" s="324" t="s">
        <v>1339</v>
      </c>
      <c r="C811" s="87" t="s">
        <v>47</v>
      </c>
      <c r="D811" s="90">
        <f>SUM(D812:D817)</f>
        <v>0</v>
      </c>
      <c r="E811" s="90">
        <f>SUM(E812:E817)</f>
        <v>0</v>
      </c>
      <c r="F811" s="90">
        <f>SUM(F812:F817)</f>
        <v>0</v>
      </c>
      <c r="G811" s="67">
        <f t="shared" si="225"/>
        <v>0</v>
      </c>
    </row>
    <row r="812" spans="1:7" s="23" customFormat="1" ht="16.5" hidden="1" customHeight="1">
      <c r="A812" s="324"/>
      <c r="B812" s="324"/>
      <c r="C812" s="96" t="s">
        <v>48</v>
      </c>
      <c r="D812" s="93">
        <v>0</v>
      </c>
      <c r="E812" s="93">
        <v>0</v>
      </c>
      <c r="F812" s="93">
        <v>0</v>
      </c>
      <c r="G812" s="67">
        <f t="shared" si="225"/>
        <v>0</v>
      </c>
    </row>
    <row r="813" spans="1:7" s="23" customFormat="1" ht="15.75" hidden="1" customHeight="1">
      <c r="A813" s="324"/>
      <c r="B813" s="324"/>
      <c r="C813" s="87" t="s">
        <v>12</v>
      </c>
      <c r="D813" s="93">
        <v>0</v>
      </c>
      <c r="E813" s="93">
        <v>0</v>
      </c>
      <c r="F813" s="93">
        <v>0</v>
      </c>
      <c r="G813" s="67">
        <f t="shared" si="225"/>
        <v>0</v>
      </c>
    </row>
    <row r="814" spans="1:7" s="23" customFormat="1" ht="26.25" hidden="1">
      <c r="A814" s="324"/>
      <c r="B814" s="324"/>
      <c r="C814" s="87" t="s">
        <v>49</v>
      </c>
      <c r="D814" s="93">
        <v>0</v>
      </c>
      <c r="E814" s="93">
        <v>0</v>
      </c>
      <c r="F814" s="93">
        <v>0</v>
      </c>
      <c r="G814" s="67">
        <f t="shared" si="225"/>
        <v>0</v>
      </c>
    </row>
    <row r="815" spans="1:7" s="23" customFormat="1" ht="15.75" hidden="1" customHeight="1">
      <c r="A815" s="324"/>
      <c r="B815" s="324"/>
      <c r="C815" s="96" t="s">
        <v>719</v>
      </c>
      <c r="D815" s="93">
        <v>0</v>
      </c>
      <c r="E815" s="93">
        <v>0</v>
      </c>
      <c r="F815" s="93">
        <v>0</v>
      </c>
      <c r="G815" s="67">
        <f t="shared" si="225"/>
        <v>0</v>
      </c>
    </row>
    <row r="816" spans="1:7" s="23" customFormat="1" ht="15.75" hidden="1" customHeight="1">
      <c r="A816" s="324"/>
      <c r="B816" s="324"/>
      <c r="C816" s="87" t="s">
        <v>53</v>
      </c>
      <c r="D816" s="93">
        <v>0</v>
      </c>
      <c r="E816" s="93">
        <v>0</v>
      </c>
      <c r="F816" s="93">
        <v>0</v>
      </c>
      <c r="G816" s="67">
        <f t="shared" si="225"/>
        <v>0</v>
      </c>
    </row>
    <row r="817" spans="1:7" s="23" customFormat="1" ht="15.75" hidden="1" customHeight="1">
      <c r="A817" s="324"/>
      <c r="B817" s="324"/>
      <c r="C817" s="87" t="s">
        <v>51</v>
      </c>
      <c r="D817" s="93">
        <v>0</v>
      </c>
      <c r="E817" s="93">
        <v>0</v>
      </c>
      <c r="F817" s="93">
        <v>0</v>
      </c>
      <c r="G817" s="67">
        <f t="shared" si="225"/>
        <v>0</v>
      </c>
    </row>
    <row r="818" spans="1:7" s="23" customFormat="1" ht="15.75" customHeight="1">
      <c r="A818" s="329" t="s">
        <v>1494</v>
      </c>
      <c r="B818" s="329" t="s">
        <v>1495</v>
      </c>
      <c r="C818" s="87" t="s">
        <v>47</v>
      </c>
      <c r="D818" s="90">
        <f>SUM(D819:D824)</f>
        <v>2934.1042000000002</v>
      </c>
      <c r="E818" s="90">
        <f>SUM(E819:E824)</f>
        <v>2934.1</v>
      </c>
      <c r="F818" s="90">
        <f>SUM(F819:F824)</f>
        <v>2934.1</v>
      </c>
      <c r="G818" s="67">
        <f t="shared" si="225"/>
        <v>4.2000000003099558E-3</v>
      </c>
    </row>
    <row r="819" spans="1:7" s="23" customFormat="1" ht="15" customHeight="1">
      <c r="A819" s="329"/>
      <c r="B819" s="329"/>
      <c r="C819" s="96" t="s">
        <v>48</v>
      </c>
      <c r="D819" s="93">
        <f>D826</f>
        <v>0</v>
      </c>
      <c r="E819" s="93">
        <f t="shared" ref="E819:F819" si="226">E826</f>
        <v>0</v>
      </c>
      <c r="F819" s="93">
        <f t="shared" si="226"/>
        <v>0</v>
      </c>
      <c r="G819" s="67">
        <f t="shared" si="225"/>
        <v>0</v>
      </c>
    </row>
    <row r="820" spans="1:7" s="23" customFormat="1" ht="15.75" customHeight="1">
      <c r="A820" s="329"/>
      <c r="B820" s="329"/>
      <c r="C820" s="87" t="s">
        <v>12</v>
      </c>
      <c r="D820" s="93">
        <f t="shared" ref="D820:F820" si="227">D827</f>
        <v>2605.4850000000001</v>
      </c>
      <c r="E820" s="93">
        <f t="shared" si="227"/>
        <v>2605.4807999999998</v>
      </c>
      <c r="F820" s="93">
        <f t="shared" si="227"/>
        <v>2605.4807999999998</v>
      </c>
      <c r="G820" s="67">
        <f t="shared" si="225"/>
        <v>4.2000000003099558E-3</v>
      </c>
    </row>
    <row r="821" spans="1:7" s="23" customFormat="1" ht="26.25">
      <c r="A821" s="329"/>
      <c r="B821" s="329"/>
      <c r="C821" s="87" t="s">
        <v>49</v>
      </c>
      <c r="D821" s="93">
        <f t="shared" ref="D821:F821" si="228">D828</f>
        <v>328.61919999999998</v>
      </c>
      <c r="E821" s="93">
        <f t="shared" si="228"/>
        <v>328.61919999999998</v>
      </c>
      <c r="F821" s="93">
        <f t="shared" si="228"/>
        <v>328.61919999999998</v>
      </c>
      <c r="G821" s="67">
        <f t="shared" si="225"/>
        <v>0</v>
      </c>
    </row>
    <row r="822" spans="1:7" s="23" customFormat="1" ht="15.75" customHeight="1">
      <c r="A822" s="329"/>
      <c r="B822" s="329"/>
      <c r="C822" s="96" t="s">
        <v>719</v>
      </c>
      <c r="D822" s="93">
        <f t="shared" ref="D822:F822" si="229">D829</f>
        <v>0</v>
      </c>
      <c r="E822" s="93">
        <f t="shared" si="229"/>
        <v>0</v>
      </c>
      <c r="F822" s="93">
        <f t="shared" si="229"/>
        <v>0</v>
      </c>
      <c r="G822" s="67">
        <f t="shared" si="225"/>
        <v>0</v>
      </c>
    </row>
    <row r="823" spans="1:7" s="23" customFormat="1" ht="15.75" customHeight="1">
      <c r="A823" s="329"/>
      <c r="B823" s="329"/>
      <c r="C823" s="87" t="s">
        <v>53</v>
      </c>
      <c r="D823" s="93">
        <f t="shared" ref="D823:F823" si="230">D830</f>
        <v>0</v>
      </c>
      <c r="E823" s="93">
        <f t="shared" si="230"/>
        <v>0</v>
      </c>
      <c r="F823" s="93">
        <f t="shared" si="230"/>
        <v>0</v>
      </c>
      <c r="G823" s="67">
        <f t="shared" si="225"/>
        <v>0</v>
      </c>
    </row>
    <row r="824" spans="1:7" s="23" customFormat="1" ht="15.75" customHeight="1">
      <c r="A824" s="329"/>
      <c r="B824" s="329"/>
      <c r="C824" s="87" t="s">
        <v>51</v>
      </c>
      <c r="D824" s="93">
        <f t="shared" ref="D824:F824" si="231">D831</f>
        <v>0</v>
      </c>
      <c r="E824" s="93">
        <f t="shared" si="231"/>
        <v>0</v>
      </c>
      <c r="F824" s="93">
        <f t="shared" si="231"/>
        <v>0</v>
      </c>
      <c r="G824" s="67">
        <f t="shared" si="225"/>
        <v>0</v>
      </c>
    </row>
    <row r="825" spans="1:7" s="23" customFormat="1" ht="15.75" hidden="1" customHeight="1">
      <c r="A825" s="329" t="s">
        <v>1497</v>
      </c>
      <c r="B825" s="329" t="s">
        <v>1496</v>
      </c>
      <c r="C825" s="87" t="s">
        <v>47</v>
      </c>
      <c r="D825" s="90">
        <f>SUM(D826:D831)</f>
        <v>2934.1042000000002</v>
      </c>
      <c r="E825" s="90">
        <f>SUM(E826:E831)</f>
        <v>2934.1</v>
      </c>
      <c r="F825" s="90">
        <f>SUM(F826:F831)</f>
        <v>2934.1</v>
      </c>
      <c r="G825" s="67">
        <f t="shared" si="225"/>
        <v>4.2000000003099558E-3</v>
      </c>
    </row>
    <row r="826" spans="1:7" s="23" customFormat="1" ht="15" hidden="1" customHeight="1">
      <c r="A826" s="329"/>
      <c r="B826" s="329"/>
      <c r="C826" s="96" t="s">
        <v>48</v>
      </c>
      <c r="D826" s="93">
        <v>0</v>
      </c>
      <c r="E826" s="93">
        <v>0</v>
      </c>
      <c r="F826" s="93">
        <v>0</v>
      </c>
      <c r="G826" s="67">
        <f t="shared" si="225"/>
        <v>0</v>
      </c>
    </row>
    <row r="827" spans="1:7" s="23" customFormat="1" ht="15.75" hidden="1" customHeight="1">
      <c r="A827" s="329"/>
      <c r="B827" s="329"/>
      <c r="C827" s="87" t="s">
        <v>12</v>
      </c>
      <c r="D827" s="93">
        <f>'Приложение 11 '!H510</f>
        <v>2605.4850000000001</v>
      </c>
      <c r="E827" s="93">
        <f>F827</f>
        <v>2605.4807999999998</v>
      </c>
      <c r="F827" s="93">
        <f>'Приложение 11 '!L510</f>
        <v>2605.4807999999998</v>
      </c>
      <c r="G827" s="67">
        <f t="shared" si="225"/>
        <v>4.2000000003099558E-3</v>
      </c>
    </row>
    <row r="828" spans="1:7" s="23" customFormat="1" ht="26.25" hidden="1">
      <c r="A828" s="329"/>
      <c r="B828" s="329"/>
      <c r="C828" s="87" t="s">
        <v>49</v>
      </c>
      <c r="D828" s="93">
        <f>'Приложение 11 '!I510</f>
        <v>328.61919999999998</v>
      </c>
      <c r="E828" s="93">
        <f>F828</f>
        <v>328.61919999999998</v>
      </c>
      <c r="F828" s="93">
        <f>'Приложение 11 '!M510</f>
        <v>328.61919999999998</v>
      </c>
      <c r="G828" s="67">
        <f t="shared" si="225"/>
        <v>0</v>
      </c>
    </row>
    <row r="829" spans="1:7" s="23" customFormat="1" ht="15.75" hidden="1" customHeight="1">
      <c r="A829" s="329"/>
      <c r="B829" s="329"/>
      <c r="C829" s="96" t="s">
        <v>719</v>
      </c>
      <c r="D829" s="93">
        <v>0</v>
      </c>
      <c r="E829" s="93">
        <v>0</v>
      </c>
      <c r="F829" s="93">
        <v>0</v>
      </c>
      <c r="G829" s="67">
        <f t="shared" si="225"/>
        <v>0</v>
      </c>
    </row>
    <row r="830" spans="1:7" s="23" customFormat="1" ht="15.75" hidden="1" customHeight="1">
      <c r="A830" s="329"/>
      <c r="B830" s="329"/>
      <c r="C830" s="87" t="s">
        <v>53</v>
      </c>
      <c r="D830" s="93">
        <v>0</v>
      </c>
      <c r="E830" s="93">
        <v>0</v>
      </c>
      <c r="F830" s="93">
        <v>0</v>
      </c>
      <c r="G830" s="67">
        <f t="shared" si="225"/>
        <v>0</v>
      </c>
    </row>
    <row r="831" spans="1:7" s="23" customFormat="1" ht="15.75" hidden="1" customHeight="1">
      <c r="A831" s="329"/>
      <c r="B831" s="329"/>
      <c r="C831" s="87" t="s">
        <v>51</v>
      </c>
      <c r="D831" s="93">
        <v>0</v>
      </c>
      <c r="E831" s="93">
        <v>0</v>
      </c>
      <c r="F831" s="93">
        <v>0</v>
      </c>
      <c r="G831" s="67">
        <f t="shared" si="225"/>
        <v>0</v>
      </c>
    </row>
    <row r="832" spans="1:7" s="23" customFormat="1" ht="15.75" customHeight="1">
      <c r="A832" s="329" t="s">
        <v>1498</v>
      </c>
      <c r="B832" s="329" t="s">
        <v>1499</v>
      </c>
      <c r="C832" s="87" t="s">
        <v>47</v>
      </c>
      <c r="D832" s="90">
        <f>SUM(D833:D838)</f>
        <v>0</v>
      </c>
      <c r="E832" s="90">
        <f>SUM(E833:E838)</f>
        <v>0</v>
      </c>
      <c r="F832" s="90">
        <f>SUM(F833:F838)</f>
        <v>0</v>
      </c>
      <c r="G832" s="67">
        <f t="shared" si="225"/>
        <v>0</v>
      </c>
    </row>
    <row r="833" spans="1:7" s="23" customFormat="1" ht="15" customHeight="1">
      <c r="A833" s="329"/>
      <c r="B833" s="329"/>
      <c r="C833" s="96" t="s">
        <v>48</v>
      </c>
      <c r="D833" s="93">
        <v>0</v>
      </c>
      <c r="E833" s="93">
        <v>0</v>
      </c>
      <c r="F833" s="93">
        <v>0</v>
      </c>
      <c r="G833" s="67">
        <f t="shared" si="225"/>
        <v>0</v>
      </c>
    </row>
    <row r="834" spans="1:7" s="23" customFormat="1" ht="15.75" customHeight="1">
      <c r="A834" s="329"/>
      <c r="B834" s="329"/>
      <c r="C834" s="87" t="s">
        <v>12</v>
      </c>
      <c r="D834" s="93">
        <v>0</v>
      </c>
      <c r="E834" s="93">
        <v>0</v>
      </c>
      <c r="F834" s="93">
        <v>0</v>
      </c>
      <c r="G834" s="67">
        <f t="shared" si="225"/>
        <v>0</v>
      </c>
    </row>
    <row r="835" spans="1:7" s="23" customFormat="1" ht="26.25">
      <c r="A835" s="329"/>
      <c r="B835" s="329"/>
      <c r="C835" s="87" t="s">
        <v>49</v>
      </c>
      <c r="D835" s="93">
        <v>0</v>
      </c>
      <c r="E835" s="93">
        <v>0</v>
      </c>
      <c r="F835" s="93">
        <v>0</v>
      </c>
      <c r="G835" s="67">
        <f t="shared" si="225"/>
        <v>0</v>
      </c>
    </row>
    <row r="836" spans="1:7" s="23" customFormat="1" ht="15.75" customHeight="1">
      <c r="A836" s="329"/>
      <c r="B836" s="329"/>
      <c r="C836" s="96" t="s">
        <v>719</v>
      </c>
      <c r="D836" s="93">
        <v>0</v>
      </c>
      <c r="E836" s="93">
        <v>0</v>
      </c>
      <c r="F836" s="93">
        <v>0</v>
      </c>
      <c r="G836" s="67">
        <f t="shared" si="225"/>
        <v>0</v>
      </c>
    </row>
    <row r="837" spans="1:7" s="23" customFormat="1" ht="15.75" customHeight="1">
      <c r="A837" s="329"/>
      <c r="B837" s="329"/>
      <c r="C837" s="87" t="s">
        <v>53</v>
      </c>
      <c r="D837" s="93">
        <v>0</v>
      </c>
      <c r="E837" s="93">
        <v>0</v>
      </c>
      <c r="F837" s="93">
        <v>0</v>
      </c>
      <c r="G837" s="67">
        <f t="shared" si="225"/>
        <v>0</v>
      </c>
    </row>
    <row r="838" spans="1:7" s="23" customFormat="1" ht="15.75" customHeight="1">
      <c r="A838" s="329"/>
      <c r="B838" s="329"/>
      <c r="C838" s="87" t="s">
        <v>51</v>
      </c>
      <c r="D838" s="93">
        <v>0</v>
      </c>
      <c r="E838" s="93">
        <v>0</v>
      </c>
      <c r="F838" s="93">
        <v>0</v>
      </c>
      <c r="G838" s="67">
        <f t="shared" ref="G838:G922" si="232">D838-E838</f>
        <v>0</v>
      </c>
    </row>
    <row r="839" spans="1:7" ht="15.75" customHeight="1">
      <c r="A839" s="330" t="s">
        <v>14</v>
      </c>
      <c r="B839" s="330" t="s">
        <v>1419</v>
      </c>
      <c r="C839" s="84" t="s">
        <v>47</v>
      </c>
      <c r="D839" s="92">
        <f>SUM(D840:D845)</f>
        <v>8239.4</v>
      </c>
      <c r="E839" s="92">
        <f>SUM(E840:E845)</f>
        <v>8193.8468099999991</v>
      </c>
      <c r="F839" s="92">
        <f>SUM(F840:F845)</f>
        <v>8193.8468099999991</v>
      </c>
      <c r="G839" s="67">
        <f t="shared" si="232"/>
        <v>45.553190000000541</v>
      </c>
    </row>
    <row r="840" spans="1:7" ht="15.75" customHeight="1">
      <c r="A840" s="330"/>
      <c r="B840" s="330"/>
      <c r="C840" s="84" t="s">
        <v>48</v>
      </c>
      <c r="D840" s="92">
        <f t="shared" ref="D840:F845" si="233">D847+D875+D889+D910+D924</f>
        <v>0</v>
      </c>
      <c r="E840" s="92">
        <f t="shared" si="233"/>
        <v>0</v>
      </c>
      <c r="F840" s="92">
        <f t="shared" si="233"/>
        <v>0</v>
      </c>
      <c r="G840" s="67">
        <f t="shared" si="232"/>
        <v>0</v>
      </c>
    </row>
    <row r="841" spans="1:7" ht="15.75" customHeight="1">
      <c r="A841" s="330"/>
      <c r="B841" s="330"/>
      <c r="C841" s="85" t="s">
        <v>12</v>
      </c>
      <c r="D841" s="92">
        <f t="shared" si="233"/>
        <v>1788.5</v>
      </c>
      <c r="E841" s="92">
        <f t="shared" si="233"/>
        <v>1784.8341600000001</v>
      </c>
      <c r="F841" s="92">
        <f t="shared" si="233"/>
        <v>1784.8341600000001</v>
      </c>
      <c r="G841" s="67">
        <f t="shared" si="232"/>
        <v>3.6658399999998892</v>
      </c>
    </row>
    <row r="842" spans="1:7" ht="15.75" customHeight="1">
      <c r="A842" s="330"/>
      <c r="B842" s="330"/>
      <c r="C842" s="85" t="s">
        <v>49</v>
      </c>
      <c r="D842" s="92">
        <f t="shared" si="233"/>
        <v>6450.9</v>
      </c>
      <c r="E842" s="92">
        <f t="shared" si="233"/>
        <v>6409.0126499999988</v>
      </c>
      <c r="F842" s="92">
        <f t="shared" si="233"/>
        <v>6409.0126499999988</v>
      </c>
      <c r="G842" s="67">
        <f t="shared" si="232"/>
        <v>41.887350000000879</v>
      </c>
    </row>
    <row r="843" spans="1:7" ht="15.75" customHeight="1">
      <c r="A843" s="330"/>
      <c r="B843" s="330"/>
      <c r="C843" s="84" t="s">
        <v>719</v>
      </c>
      <c r="D843" s="92">
        <f t="shared" si="233"/>
        <v>0</v>
      </c>
      <c r="E843" s="92">
        <f t="shared" si="233"/>
        <v>0</v>
      </c>
      <c r="F843" s="92">
        <f t="shared" si="233"/>
        <v>0</v>
      </c>
      <c r="G843" s="67">
        <f t="shared" si="232"/>
        <v>0</v>
      </c>
    </row>
    <row r="844" spans="1:7" ht="15.75" customHeight="1">
      <c r="A844" s="330"/>
      <c r="B844" s="330"/>
      <c r="C844" s="85" t="s">
        <v>50</v>
      </c>
      <c r="D844" s="92">
        <f t="shared" si="233"/>
        <v>0</v>
      </c>
      <c r="E844" s="92">
        <f t="shared" si="233"/>
        <v>0</v>
      </c>
      <c r="F844" s="92">
        <f t="shared" si="233"/>
        <v>0</v>
      </c>
      <c r="G844" s="67">
        <f t="shared" si="232"/>
        <v>0</v>
      </c>
    </row>
    <row r="845" spans="1:7" ht="15.75" customHeight="1">
      <c r="A845" s="330"/>
      <c r="B845" s="330"/>
      <c r="C845" s="86" t="s">
        <v>51</v>
      </c>
      <c r="D845" s="92">
        <f t="shared" si="233"/>
        <v>0</v>
      </c>
      <c r="E845" s="92">
        <f t="shared" si="233"/>
        <v>0</v>
      </c>
      <c r="F845" s="92">
        <f t="shared" si="233"/>
        <v>0</v>
      </c>
      <c r="G845" s="67">
        <f t="shared" si="232"/>
        <v>0</v>
      </c>
    </row>
    <row r="846" spans="1:7" ht="15.75" customHeight="1">
      <c r="A846" s="324" t="s">
        <v>17</v>
      </c>
      <c r="B846" s="324" t="s">
        <v>1420</v>
      </c>
      <c r="C846" s="87" t="s">
        <v>47</v>
      </c>
      <c r="D846" s="90">
        <f>SUM(D847:D852)</f>
        <v>5798.9</v>
      </c>
      <c r="E846" s="90">
        <f>SUM(E847:E852)</f>
        <v>5790.4951699999992</v>
      </c>
      <c r="F846" s="90">
        <f>SUM(F847:F852)</f>
        <v>5790.4951699999992</v>
      </c>
      <c r="G846" s="67">
        <f t="shared" si="232"/>
        <v>8.4048300000004019</v>
      </c>
    </row>
    <row r="847" spans="1:7" ht="15.75" customHeight="1">
      <c r="A847" s="324"/>
      <c r="B847" s="324"/>
      <c r="C847" s="96" t="s">
        <v>48</v>
      </c>
      <c r="D847" s="93">
        <f>D854</f>
        <v>0</v>
      </c>
      <c r="E847" s="93">
        <f t="shared" ref="E847:F847" si="234">E854</f>
        <v>0</v>
      </c>
      <c r="F847" s="93">
        <f t="shared" si="234"/>
        <v>0</v>
      </c>
      <c r="G847" s="67">
        <f t="shared" si="232"/>
        <v>0</v>
      </c>
    </row>
    <row r="848" spans="1:7" ht="15.75" customHeight="1">
      <c r="A848" s="324"/>
      <c r="B848" s="324"/>
      <c r="C848" s="87" t="s">
        <v>12</v>
      </c>
      <c r="D848" s="93">
        <f t="shared" ref="D848:F848" si="235">D855</f>
        <v>0</v>
      </c>
      <c r="E848" s="93">
        <f t="shared" si="235"/>
        <v>0</v>
      </c>
      <c r="F848" s="93">
        <f t="shared" si="235"/>
        <v>0</v>
      </c>
      <c r="G848" s="67">
        <f t="shared" si="232"/>
        <v>0</v>
      </c>
    </row>
    <row r="849" spans="1:7" ht="15.75" customHeight="1">
      <c r="A849" s="324"/>
      <c r="B849" s="324"/>
      <c r="C849" s="87" t="s">
        <v>49</v>
      </c>
      <c r="D849" s="93">
        <f t="shared" ref="D849:F849" si="236">D856</f>
        <v>5798.9</v>
      </c>
      <c r="E849" s="93">
        <f t="shared" si="236"/>
        <v>5790.4951699999992</v>
      </c>
      <c r="F849" s="93">
        <f t="shared" si="236"/>
        <v>5790.4951699999992</v>
      </c>
      <c r="G849" s="67">
        <f t="shared" si="232"/>
        <v>8.4048300000004019</v>
      </c>
    </row>
    <row r="850" spans="1:7" ht="15.75" customHeight="1">
      <c r="A850" s="324"/>
      <c r="B850" s="324"/>
      <c r="C850" s="96" t="s">
        <v>719</v>
      </c>
      <c r="D850" s="93">
        <f t="shared" ref="D850:F850" si="237">D857</f>
        <v>0</v>
      </c>
      <c r="E850" s="93">
        <f t="shared" si="237"/>
        <v>0</v>
      </c>
      <c r="F850" s="93">
        <f t="shared" si="237"/>
        <v>0</v>
      </c>
      <c r="G850" s="67">
        <f t="shared" si="232"/>
        <v>0</v>
      </c>
    </row>
    <row r="851" spans="1:7" ht="15.75" customHeight="1">
      <c r="A851" s="324"/>
      <c r="B851" s="324"/>
      <c r="C851" s="87" t="s">
        <v>53</v>
      </c>
      <c r="D851" s="93">
        <f t="shared" ref="D851:F851" si="238">D858</f>
        <v>0</v>
      </c>
      <c r="E851" s="93">
        <f t="shared" si="238"/>
        <v>0</v>
      </c>
      <c r="F851" s="93">
        <f t="shared" si="238"/>
        <v>0</v>
      </c>
      <c r="G851" s="67">
        <f t="shared" si="232"/>
        <v>0</v>
      </c>
    </row>
    <row r="852" spans="1:7" ht="15.75" customHeight="1">
      <c r="A852" s="324"/>
      <c r="B852" s="324"/>
      <c r="C852" s="87" t="s">
        <v>51</v>
      </c>
      <c r="D852" s="93">
        <f t="shared" ref="D852:F852" si="239">D859</f>
        <v>0</v>
      </c>
      <c r="E852" s="93">
        <f t="shared" si="239"/>
        <v>0</v>
      </c>
      <c r="F852" s="93">
        <f t="shared" si="239"/>
        <v>0</v>
      </c>
      <c r="G852" s="67">
        <f t="shared" si="232"/>
        <v>0</v>
      </c>
    </row>
    <row r="853" spans="1:7" ht="15.75" customHeight="1">
      <c r="A853" s="324" t="s">
        <v>721</v>
      </c>
      <c r="B853" s="324" t="s">
        <v>454</v>
      </c>
      <c r="C853" s="87" t="s">
        <v>47</v>
      </c>
      <c r="D853" s="90">
        <f>SUM(D854:D859)</f>
        <v>5798.9</v>
      </c>
      <c r="E853" s="90">
        <f>SUM(E854:E859)</f>
        <v>5790.4951699999992</v>
      </c>
      <c r="F853" s="90">
        <f>SUM(F854:F859)</f>
        <v>5790.4951699999992</v>
      </c>
      <c r="G853" s="67">
        <f t="shared" si="232"/>
        <v>8.4048300000004019</v>
      </c>
    </row>
    <row r="854" spans="1:7" ht="15.75" customHeight="1">
      <c r="A854" s="324"/>
      <c r="B854" s="324"/>
      <c r="C854" s="96" t="s">
        <v>48</v>
      </c>
      <c r="D854" s="93">
        <f t="shared" ref="D854:D859" si="240">D861+D868</f>
        <v>0</v>
      </c>
      <c r="E854" s="93">
        <v>0</v>
      </c>
      <c r="F854" s="93">
        <f>F861+F868</f>
        <v>0</v>
      </c>
      <c r="G854" s="67">
        <f t="shared" si="232"/>
        <v>0</v>
      </c>
    </row>
    <row r="855" spans="1:7" ht="15.75" customHeight="1">
      <c r="A855" s="324"/>
      <c r="B855" s="324"/>
      <c r="C855" s="87" t="s">
        <v>12</v>
      </c>
      <c r="D855" s="93">
        <f t="shared" si="240"/>
        <v>0</v>
      </c>
      <c r="E855" s="93">
        <v>0</v>
      </c>
      <c r="F855" s="93">
        <f>F862+F869</f>
        <v>0</v>
      </c>
      <c r="G855" s="67">
        <f t="shared" si="232"/>
        <v>0</v>
      </c>
    </row>
    <row r="856" spans="1:7" ht="15.75" customHeight="1">
      <c r="A856" s="324"/>
      <c r="B856" s="324"/>
      <c r="C856" s="87" t="s">
        <v>49</v>
      </c>
      <c r="D856" s="152">
        <f t="shared" si="240"/>
        <v>5798.9</v>
      </c>
      <c r="E856" s="93">
        <f>F856</f>
        <v>5790.4951699999992</v>
      </c>
      <c r="F856" s="93">
        <f>F860+F870</f>
        <v>5790.4951699999992</v>
      </c>
      <c r="G856" s="67">
        <f t="shared" si="232"/>
        <v>8.4048300000004019</v>
      </c>
    </row>
    <row r="857" spans="1:7" ht="15.75" customHeight="1">
      <c r="A857" s="324"/>
      <c r="B857" s="324"/>
      <c r="C857" s="96" t="s">
        <v>719</v>
      </c>
      <c r="D857" s="93">
        <f t="shared" si="240"/>
        <v>0</v>
      </c>
      <c r="E857" s="93">
        <v>0</v>
      </c>
      <c r="F857" s="93">
        <f>F864+F871</f>
        <v>0</v>
      </c>
      <c r="G857" s="67">
        <f t="shared" si="232"/>
        <v>0</v>
      </c>
    </row>
    <row r="858" spans="1:7" ht="15.75" customHeight="1">
      <c r="A858" s="324"/>
      <c r="B858" s="324"/>
      <c r="C858" s="87" t="s">
        <v>53</v>
      </c>
      <c r="D858" s="93">
        <f t="shared" si="240"/>
        <v>0</v>
      </c>
      <c r="E858" s="93">
        <v>0</v>
      </c>
      <c r="F858" s="93">
        <f>F865+F872</f>
        <v>0</v>
      </c>
      <c r="G858" s="67">
        <f t="shared" si="232"/>
        <v>0</v>
      </c>
    </row>
    <row r="859" spans="1:7" ht="15.75" customHeight="1">
      <c r="A859" s="324"/>
      <c r="B859" s="324"/>
      <c r="C859" s="87" t="s">
        <v>51</v>
      </c>
      <c r="D859" s="93">
        <f t="shared" si="240"/>
        <v>0</v>
      </c>
      <c r="E859" s="93">
        <v>0</v>
      </c>
      <c r="F859" s="93">
        <f>F866+F873</f>
        <v>0</v>
      </c>
      <c r="G859" s="67">
        <f t="shared" si="232"/>
        <v>0</v>
      </c>
    </row>
    <row r="860" spans="1:7" ht="14.25" hidden="1" customHeight="1">
      <c r="A860" s="324" t="s">
        <v>57</v>
      </c>
      <c r="B860" s="324" t="s">
        <v>455</v>
      </c>
      <c r="C860" s="87" t="s">
        <v>47</v>
      </c>
      <c r="D860" s="90">
        <f>SUM(D861:D866)</f>
        <v>5672.4</v>
      </c>
      <c r="E860" s="90">
        <f>SUM(E861:E866)</f>
        <v>5669.1992499999997</v>
      </c>
      <c r="F860" s="90">
        <f>SUM(F861:F866)</f>
        <v>5669.1992499999997</v>
      </c>
      <c r="G860" s="67">
        <f t="shared" ref="G860:G866" si="241">D860-E860</f>
        <v>3.2007499999999709</v>
      </c>
    </row>
    <row r="861" spans="1:7" ht="14.25" hidden="1" customHeight="1">
      <c r="A861" s="324"/>
      <c r="B861" s="324"/>
      <c r="C861" s="96" t="s">
        <v>48</v>
      </c>
      <c r="D861" s="93">
        <v>0</v>
      </c>
      <c r="E861" s="93">
        <v>0</v>
      </c>
      <c r="F861" s="93">
        <v>0</v>
      </c>
      <c r="G861" s="67">
        <f t="shared" si="241"/>
        <v>0</v>
      </c>
    </row>
    <row r="862" spans="1:7" ht="14.25" hidden="1" customHeight="1">
      <c r="A862" s="324"/>
      <c r="B862" s="324"/>
      <c r="C862" s="87" t="s">
        <v>12</v>
      </c>
      <c r="D862" s="93">
        <v>0</v>
      </c>
      <c r="E862" s="93">
        <v>0</v>
      </c>
      <c r="F862" s="93">
        <v>0</v>
      </c>
      <c r="G862" s="67">
        <f t="shared" si="241"/>
        <v>0</v>
      </c>
    </row>
    <row r="863" spans="1:7" ht="14.25" hidden="1" customHeight="1">
      <c r="A863" s="324"/>
      <c r="B863" s="324"/>
      <c r="C863" s="87" t="s">
        <v>49</v>
      </c>
      <c r="D863" s="152">
        <f>'Приложение 11 '!I530</f>
        <v>5672.4</v>
      </c>
      <c r="E863" s="93">
        <f>F863</f>
        <v>5669.1992499999997</v>
      </c>
      <c r="F863" s="93">
        <f>'Приложение 11 '!M530</f>
        <v>5669.1992499999997</v>
      </c>
      <c r="G863" s="67">
        <f t="shared" si="241"/>
        <v>3.2007499999999709</v>
      </c>
    </row>
    <row r="864" spans="1:7" ht="14.25" hidden="1" customHeight="1">
      <c r="A864" s="324"/>
      <c r="B864" s="324"/>
      <c r="C864" s="96" t="s">
        <v>719</v>
      </c>
      <c r="D864" s="93">
        <v>0</v>
      </c>
      <c r="E864" s="93">
        <v>0</v>
      </c>
      <c r="F864" s="93">
        <v>0</v>
      </c>
      <c r="G864" s="67">
        <f t="shared" si="241"/>
        <v>0</v>
      </c>
    </row>
    <row r="865" spans="1:7" ht="14.25" hidden="1" customHeight="1">
      <c r="A865" s="324"/>
      <c r="B865" s="324"/>
      <c r="C865" s="87" t="s">
        <v>53</v>
      </c>
      <c r="D865" s="93">
        <v>0</v>
      </c>
      <c r="E865" s="93">
        <v>0</v>
      </c>
      <c r="F865" s="93">
        <v>0</v>
      </c>
      <c r="G865" s="67">
        <f t="shared" si="241"/>
        <v>0</v>
      </c>
    </row>
    <row r="866" spans="1:7" ht="14.25" hidden="1" customHeight="1">
      <c r="A866" s="324"/>
      <c r="B866" s="324"/>
      <c r="C866" s="87" t="s">
        <v>51</v>
      </c>
      <c r="D866" s="93">
        <v>0</v>
      </c>
      <c r="E866" s="93">
        <v>0</v>
      </c>
      <c r="F866" s="93">
        <v>0</v>
      </c>
      <c r="G866" s="67">
        <f t="shared" si="241"/>
        <v>0</v>
      </c>
    </row>
    <row r="867" spans="1:7" ht="14.25" hidden="1" customHeight="1">
      <c r="A867" s="324" t="s">
        <v>456</v>
      </c>
      <c r="B867" s="324" t="s">
        <v>457</v>
      </c>
      <c r="C867" s="87" t="s">
        <v>47</v>
      </c>
      <c r="D867" s="90">
        <f>SUM(D868:D873)</f>
        <v>126.5</v>
      </c>
      <c r="E867" s="90">
        <f>SUM(E868:E873)</f>
        <v>121.29592</v>
      </c>
      <c r="F867" s="90">
        <f>SUM(F868:F873)</f>
        <v>121.29592</v>
      </c>
      <c r="G867" s="67">
        <f t="shared" ref="G867:G873" si="242">D867-E867</f>
        <v>5.2040800000000047</v>
      </c>
    </row>
    <row r="868" spans="1:7" ht="14.25" hidden="1" customHeight="1">
      <c r="A868" s="324"/>
      <c r="B868" s="324"/>
      <c r="C868" s="96" t="s">
        <v>48</v>
      </c>
      <c r="D868" s="93">
        <v>0</v>
      </c>
      <c r="E868" s="93">
        <v>0</v>
      </c>
      <c r="F868" s="93">
        <v>0</v>
      </c>
      <c r="G868" s="67">
        <f t="shared" si="242"/>
        <v>0</v>
      </c>
    </row>
    <row r="869" spans="1:7" ht="14.25" hidden="1" customHeight="1">
      <c r="A869" s="324"/>
      <c r="B869" s="324"/>
      <c r="C869" s="87" t="s">
        <v>12</v>
      </c>
      <c r="D869" s="93">
        <v>0</v>
      </c>
      <c r="E869" s="93">
        <v>0</v>
      </c>
      <c r="F869" s="93">
        <v>0</v>
      </c>
      <c r="G869" s="67">
        <f t="shared" si="242"/>
        <v>0</v>
      </c>
    </row>
    <row r="870" spans="1:7" ht="14.25" hidden="1" customHeight="1">
      <c r="A870" s="324"/>
      <c r="B870" s="324"/>
      <c r="C870" s="87" t="s">
        <v>49</v>
      </c>
      <c r="D870" s="152">
        <f>'Приложение 11 '!I533</f>
        <v>126.5</v>
      </c>
      <c r="E870" s="93">
        <f>F870</f>
        <v>121.29592</v>
      </c>
      <c r="F870" s="93">
        <f>'Приложение 11 '!M533</f>
        <v>121.29592</v>
      </c>
      <c r="G870" s="67">
        <f t="shared" si="242"/>
        <v>5.2040800000000047</v>
      </c>
    </row>
    <row r="871" spans="1:7" ht="14.25" hidden="1" customHeight="1">
      <c r="A871" s="324"/>
      <c r="B871" s="324"/>
      <c r="C871" s="96" t="s">
        <v>719</v>
      </c>
      <c r="D871" s="93">
        <v>0</v>
      </c>
      <c r="E871" s="93">
        <v>0</v>
      </c>
      <c r="F871" s="93">
        <v>0</v>
      </c>
      <c r="G871" s="67">
        <f t="shared" si="242"/>
        <v>0</v>
      </c>
    </row>
    <row r="872" spans="1:7" ht="14.25" hidden="1" customHeight="1">
      <c r="A872" s="324"/>
      <c r="B872" s="324"/>
      <c r="C872" s="87" t="s">
        <v>53</v>
      </c>
      <c r="D872" s="93">
        <v>0</v>
      </c>
      <c r="E872" s="93">
        <v>0</v>
      </c>
      <c r="F872" s="93">
        <v>0</v>
      </c>
      <c r="G872" s="67">
        <f t="shared" si="242"/>
        <v>0</v>
      </c>
    </row>
    <row r="873" spans="1:7" ht="14.25" hidden="1" customHeight="1">
      <c r="A873" s="324"/>
      <c r="B873" s="324"/>
      <c r="C873" s="87" t="s">
        <v>51</v>
      </c>
      <c r="D873" s="93">
        <v>0</v>
      </c>
      <c r="E873" s="93">
        <v>0</v>
      </c>
      <c r="F873" s="93">
        <v>0</v>
      </c>
      <c r="G873" s="67">
        <f t="shared" si="242"/>
        <v>0</v>
      </c>
    </row>
    <row r="874" spans="1:7" ht="14.25" customHeight="1">
      <c r="A874" s="324" t="s">
        <v>19</v>
      </c>
      <c r="B874" s="324" t="s">
        <v>1421</v>
      </c>
      <c r="C874" s="87" t="s">
        <v>47</v>
      </c>
      <c r="D874" s="90">
        <f>SUM(D875:D880)</f>
        <v>372</v>
      </c>
      <c r="E874" s="90">
        <f>SUM(E875:E880)</f>
        <v>338.51747999999998</v>
      </c>
      <c r="F874" s="90">
        <f>SUM(F875:F880)</f>
        <v>338.51747999999998</v>
      </c>
      <c r="G874" s="67">
        <f t="shared" si="232"/>
        <v>33.482520000000022</v>
      </c>
    </row>
    <row r="875" spans="1:7" ht="14.25" customHeight="1">
      <c r="A875" s="324"/>
      <c r="B875" s="324"/>
      <c r="C875" s="96" t="s">
        <v>48</v>
      </c>
      <c r="D875" s="93">
        <f>D882</f>
        <v>0</v>
      </c>
      <c r="E875" s="93">
        <f t="shared" ref="E875:F875" si="243">E882</f>
        <v>0</v>
      </c>
      <c r="F875" s="93">
        <f t="shared" si="243"/>
        <v>0</v>
      </c>
      <c r="G875" s="67">
        <f t="shared" si="232"/>
        <v>0</v>
      </c>
    </row>
    <row r="876" spans="1:7" ht="14.25" customHeight="1">
      <c r="A876" s="324"/>
      <c r="B876" s="324"/>
      <c r="C876" s="87" t="s">
        <v>12</v>
      </c>
      <c r="D876" s="93">
        <f t="shared" ref="D876:F876" si="244">D883</f>
        <v>0</v>
      </c>
      <c r="E876" s="93">
        <f t="shared" si="244"/>
        <v>0</v>
      </c>
      <c r="F876" s="93">
        <f t="shared" si="244"/>
        <v>0</v>
      </c>
      <c r="G876" s="67">
        <f t="shared" si="232"/>
        <v>0</v>
      </c>
    </row>
    <row r="877" spans="1:7" ht="14.25" customHeight="1">
      <c r="A877" s="324"/>
      <c r="B877" s="324"/>
      <c r="C877" s="87" t="s">
        <v>49</v>
      </c>
      <c r="D877" s="93">
        <f t="shared" ref="D877:F877" si="245">D884</f>
        <v>372</v>
      </c>
      <c r="E877" s="93">
        <f t="shared" si="245"/>
        <v>338.51747999999998</v>
      </c>
      <c r="F877" s="93">
        <f t="shared" si="245"/>
        <v>338.51747999999998</v>
      </c>
      <c r="G877" s="67">
        <f t="shared" si="232"/>
        <v>33.482520000000022</v>
      </c>
    </row>
    <row r="878" spans="1:7" ht="14.25" customHeight="1">
      <c r="A878" s="324"/>
      <c r="B878" s="324"/>
      <c r="C878" s="96" t="s">
        <v>719</v>
      </c>
      <c r="D878" s="93">
        <f t="shared" ref="D878:F878" si="246">D885</f>
        <v>0</v>
      </c>
      <c r="E878" s="93">
        <f t="shared" si="246"/>
        <v>0</v>
      </c>
      <c r="F878" s="93">
        <f t="shared" si="246"/>
        <v>0</v>
      </c>
      <c r="G878" s="67">
        <f t="shared" si="232"/>
        <v>0</v>
      </c>
    </row>
    <row r="879" spans="1:7" ht="14.25" customHeight="1">
      <c r="A879" s="324"/>
      <c r="B879" s="324"/>
      <c r="C879" s="87" t="s">
        <v>53</v>
      </c>
      <c r="D879" s="93">
        <f t="shared" ref="D879:F879" si="247">D886</f>
        <v>0</v>
      </c>
      <c r="E879" s="93">
        <f t="shared" si="247"/>
        <v>0</v>
      </c>
      <c r="F879" s="93">
        <f t="shared" si="247"/>
        <v>0</v>
      </c>
      <c r="G879" s="67">
        <f t="shared" si="232"/>
        <v>0</v>
      </c>
    </row>
    <row r="880" spans="1:7" ht="14.25" customHeight="1">
      <c r="A880" s="324"/>
      <c r="B880" s="324"/>
      <c r="C880" s="87" t="s">
        <v>51</v>
      </c>
      <c r="D880" s="93">
        <f t="shared" ref="D880:F880" si="248">D887</f>
        <v>0</v>
      </c>
      <c r="E880" s="93">
        <f t="shared" si="248"/>
        <v>0</v>
      </c>
      <c r="F880" s="93">
        <f t="shared" si="248"/>
        <v>0</v>
      </c>
      <c r="G880" s="67">
        <f t="shared" si="232"/>
        <v>0</v>
      </c>
    </row>
    <row r="881" spans="1:7" ht="14.25" customHeight="1">
      <c r="A881" s="324" t="s">
        <v>1422</v>
      </c>
      <c r="B881" s="324" t="s">
        <v>982</v>
      </c>
      <c r="C881" s="87" t="s">
        <v>47</v>
      </c>
      <c r="D881" s="90">
        <f>SUM(D882:D887)</f>
        <v>372</v>
      </c>
      <c r="E881" s="90">
        <f>SUM(E882:E887)</f>
        <v>338.51747999999998</v>
      </c>
      <c r="F881" s="90">
        <f>SUM(F882:F887)</f>
        <v>338.51747999999998</v>
      </c>
      <c r="G881" s="67">
        <f t="shared" si="232"/>
        <v>33.482520000000022</v>
      </c>
    </row>
    <row r="882" spans="1:7" ht="14.25" customHeight="1">
      <c r="A882" s="324"/>
      <c r="B882" s="324"/>
      <c r="C882" s="96" t="s">
        <v>48</v>
      </c>
      <c r="D882" s="93">
        <v>0</v>
      </c>
      <c r="E882" s="93">
        <v>0</v>
      </c>
      <c r="F882" s="93">
        <v>0</v>
      </c>
      <c r="G882" s="67">
        <f t="shared" si="232"/>
        <v>0</v>
      </c>
    </row>
    <row r="883" spans="1:7" ht="15.75" customHeight="1">
      <c r="A883" s="324"/>
      <c r="B883" s="324"/>
      <c r="C883" s="87" t="s">
        <v>12</v>
      </c>
      <c r="D883" s="93">
        <v>0</v>
      </c>
      <c r="E883" s="93">
        <v>0</v>
      </c>
      <c r="F883" s="93">
        <v>0</v>
      </c>
      <c r="G883" s="67">
        <f t="shared" si="232"/>
        <v>0</v>
      </c>
    </row>
    <row r="884" spans="1:7" ht="15.75" customHeight="1">
      <c r="A884" s="324"/>
      <c r="B884" s="324"/>
      <c r="C884" s="87" t="s">
        <v>49</v>
      </c>
      <c r="D884" s="93">
        <f>'Приложение 11 '!I539</f>
        <v>372</v>
      </c>
      <c r="E884" s="93">
        <f>F884</f>
        <v>338.51747999999998</v>
      </c>
      <c r="F884" s="93">
        <f>'Приложение 11 '!M539</f>
        <v>338.51747999999998</v>
      </c>
      <c r="G884" s="67">
        <f t="shared" si="232"/>
        <v>33.482520000000022</v>
      </c>
    </row>
    <row r="885" spans="1:7" ht="15.75" customHeight="1">
      <c r="A885" s="324"/>
      <c r="B885" s="324"/>
      <c r="C885" s="96" t="s">
        <v>719</v>
      </c>
      <c r="D885" s="93">
        <v>0</v>
      </c>
      <c r="E885" s="93">
        <v>0</v>
      </c>
      <c r="F885" s="93">
        <v>0</v>
      </c>
      <c r="G885" s="67">
        <f t="shared" si="232"/>
        <v>0</v>
      </c>
    </row>
    <row r="886" spans="1:7" ht="15.75" customHeight="1">
      <c r="A886" s="324"/>
      <c r="B886" s="324"/>
      <c r="C886" s="87" t="s">
        <v>53</v>
      </c>
      <c r="D886" s="93">
        <v>0</v>
      </c>
      <c r="E886" s="93">
        <v>0</v>
      </c>
      <c r="F886" s="93">
        <v>0</v>
      </c>
      <c r="G886" s="67">
        <f t="shared" si="232"/>
        <v>0</v>
      </c>
    </row>
    <row r="887" spans="1:7" ht="15.75" customHeight="1">
      <c r="A887" s="324"/>
      <c r="B887" s="324"/>
      <c r="C887" s="87" t="s">
        <v>51</v>
      </c>
      <c r="D887" s="93">
        <v>0</v>
      </c>
      <c r="E887" s="93">
        <v>0</v>
      </c>
      <c r="F887" s="93">
        <v>0</v>
      </c>
      <c r="G887" s="67">
        <f t="shared" si="232"/>
        <v>0</v>
      </c>
    </row>
    <row r="888" spans="1:7" ht="15.75" customHeight="1">
      <c r="A888" s="324" t="s">
        <v>460</v>
      </c>
      <c r="B888" s="324" t="s">
        <v>1049</v>
      </c>
      <c r="C888" s="87" t="s">
        <v>47</v>
      </c>
      <c r="D888" s="90">
        <f>SUM(D889:D894)</f>
        <v>1788.5</v>
      </c>
      <c r="E888" s="90">
        <f>SUM(E889:E894)</f>
        <v>1784.8341600000001</v>
      </c>
      <c r="F888" s="90">
        <f>SUM(F889:F894)</f>
        <v>1784.8341600000001</v>
      </c>
      <c r="G888" s="67">
        <f t="shared" si="232"/>
        <v>3.6658399999998892</v>
      </c>
    </row>
    <row r="889" spans="1:7" ht="15.75" customHeight="1">
      <c r="A889" s="324"/>
      <c r="B889" s="324"/>
      <c r="C889" s="96" t="s">
        <v>48</v>
      </c>
      <c r="D889" s="93">
        <f>D896</f>
        <v>0</v>
      </c>
      <c r="E889" s="93">
        <f t="shared" ref="E889:F889" si="249">E896</f>
        <v>0</v>
      </c>
      <c r="F889" s="93">
        <f t="shared" si="249"/>
        <v>0</v>
      </c>
      <c r="G889" s="67">
        <f t="shared" si="232"/>
        <v>0</v>
      </c>
    </row>
    <row r="890" spans="1:7" ht="15.75" customHeight="1">
      <c r="A890" s="324"/>
      <c r="B890" s="324"/>
      <c r="C890" s="87" t="s">
        <v>12</v>
      </c>
      <c r="D890" s="93">
        <f t="shared" ref="D890:F890" si="250">D897</f>
        <v>1788.5</v>
      </c>
      <c r="E890" s="93">
        <f t="shared" si="250"/>
        <v>1784.8341600000001</v>
      </c>
      <c r="F890" s="93">
        <f t="shared" si="250"/>
        <v>1784.8341600000001</v>
      </c>
      <c r="G890" s="67">
        <f t="shared" si="232"/>
        <v>3.6658399999998892</v>
      </c>
    </row>
    <row r="891" spans="1:7" ht="15.75" customHeight="1">
      <c r="A891" s="324"/>
      <c r="B891" s="324"/>
      <c r="C891" s="87" t="s">
        <v>49</v>
      </c>
      <c r="D891" s="93">
        <f t="shared" ref="D891:F891" si="251">D898</f>
        <v>0</v>
      </c>
      <c r="E891" s="93">
        <f t="shared" si="251"/>
        <v>0</v>
      </c>
      <c r="F891" s="93">
        <f t="shared" si="251"/>
        <v>0</v>
      </c>
      <c r="G891" s="67">
        <f t="shared" si="232"/>
        <v>0</v>
      </c>
    </row>
    <row r="892" spans="1:7" ht="15.75" customHeight="1">
      <c r="A892" s="324"/>
      <c r="B892" s="324"/>
      <c r="C892" s="96" t="s">
        <v>719</v>
      </c>
      <c r="D892" s="93">
        <f t="shared" ref="D892:F892" si="252">D899</f>
        <v>0</v>
      </c>
      <c r="E892" s="93">
        <f t="shared" si="252"/>
        <v>0</v>
      </c>
      <c r="F892" s="93">
        <f t="shared" si="252"/>
        <v>0</v>
      </c>
      <c r="G892" s="67">
        <f t="shared" si="232"/>
        <v>0</v>
      </c>
    </row>
    <row r="893" spans="1:7" ht="15.75" customHeight="1">
      <c r="A893" s="324"/>
      <c r="B893" s="324"/>
      <c r="C893" s="87" t="s">
        <v>53</v>
      </c>
      <c r="D893" s="93">
        <f t="shared" ref="D893:F893" si="253">D900</f>
        <v>0</v>
      </c>
      <c r="E893" s="93">
        <f t="shared" si="253"/>
        <v>0</v>
      </c>
      <c r="F893" s="93">
        <f t="shared" si="253"/>
        <v>0</v>
      </c>
      <c r="G893" s="67">
        <f t="shared" si="232"/>
        <v>0</v>
      </c>
    </row>
    <row r="894" spans="1:7" ht="15.75" customHeight="1">
      <c r="A894" s="324"/>
      <c r="B894" s="324"/>
      <c r="C894" s="87" t="s">
        <v>51</v>
      </c>
      <c r="D894" s="93">
        <f t="shared" ref="D894:F894" si="254">D901</f>
        <v>0</v>
      </c>
      <c r="E894" s="93">
        <f t="shared" si="254"/>
        <v>0</v>
      </c>
      <c r="F894" s="93">
        <f t="shared" si="254"/>
        <v>0</v>
      </c>
      <c r="G894" s="67">
        <f t="shared" si="232"/>
        <v>0</v>
      </c>
    </row>
    <row r="895" spans="1:7" ht="15.75" customHeight="1">
      <c r="A895" s="324" t="s">
        <v>1423</v>
      </c>
      <c r="B895" s="324" t="s">
        <v>463</v>
      </c>
      <c r="C895" s="87" t="s">
        <v>47</v>
      </c>
      <c r="D895" s="90">
        <f>SUM(D896:D901)</f>
        <v>1788.5</v>
      </c>
      <c r="E895" s="90">
        <f>SUM(E896:E901)</f>
        <v>1784.8341600000001</v>
      </c>
      <c r="F895" s="90">
        <f>SUM(F896:F901)</f>
        <v>1784.8341600000001</v>
      </c>
      <c r="G895" s="67">
        <f t="shared" si="232"/>
        <v>3.6658399999998892</v>
      </c>
    </row>
    <row r="896" spans="1:7" ht="15.75" customHeight="1">
      <c r="A896" s="324"/>
      <c r="B896" s="324"/>
      <c r="C896" s="96" t="s">
        <v>48</v>
      </c>
      <c r="D896" s="93">
        <f t="shared" ref="D896:D901" si="255">D903</f>
        <v>0</v>
      </c>
      <c r="E896" s="93">
        <f t="shared" ref="E896:F896" si="256">E903</f>
        <v>0</v>
      </c>
      <c r="F896" s="93">
        <f t="shared" si="256"/>
        <v>0</v>
      </c>
      <c r="G896" s="67">
        <f t="shared" si="232"/>
        <v>0</v>
      </c>
    </row>
    <row r="897" spans="1:7" ht="15.75" customHeight="1">
      <c r="A897" s="324"/>
      <c r="B897" s="324"/>
      <c r="C897" s="87" t="s">
        <v>12</v>
      </c>
      <c r="D897" s="93">
        <f t="shared" si="255"/>
        <v>1788.5</v>
      </c>
      <c r="E897" s="93">
        <f t="shared" ref="E897:F897" si="257">E904</f>
        <v>1784.8341600000001</v>
      </c>
      <c r="F897" s="93">
        <f t="shared" si="257"/>
        <v>1784.8341600000001</v>
      </c>
      <c r="G897" s="67">
        <f t="shared" si="232"/>
        <v>3.6658399999998892</v>
      </c>
    </row>
    <row r="898" spans="1:7" ht="15.75" customHeight="1">
      <c r="A898" s="324"/>
      <c r="B898" s="324"/>
      <c r="C898" s="87" t="s">
        <v>49</v>
      </c>
      <c r="D898" s="93">
        <f t="shared" si="255"/>
        <v>0</v>
      </c>
      <c r="E898" s="93">
        <f t="shared" ref="E898:F898" si="258">E905</f>
        <v>0</v>
      </c>
      <c r="F898" s="93">
        <f t="shared" si="258"/>
        <v>0</v>
      </c>
      <c r="G898" s="67">
        <f t="shared" si="232"/>
        <v>0</v>
      </c>
    </row>
    <row r="899" spans="1:7" ht="15.75" customHeight="1">
      <c r="A899" s="324"/>
      <c r="B899" s="324"/>
      <c r="C899" s="96" t="s">
        <v>719</v>
      </c>
      <c r="D899" s="93">
        <f t="shared" si="255"/>
        <v>0</v>
      </c>
      <c r="E899" s="93">
        <f t="shared" ref="E899:F899" si="259">E906</f>
        <v>0</v>
      </c>
      <c r="F899" s="93">
        <f t="shared" si="259"/>
        <v>0</v>
      </c>
      <c r="G899" s="67">
        <f t="shared" si="232"/>
        <v>0</v>
      </c>
    </row>
    <row r="900" spans="1:7" ht="15.75" customHeight="1">
      <c r="A900" s="324"/>
      <c r="B900" s="324"/>
      <c r="C900" s="87" t="s">
        <v>53</v>
      </c>
      <c r="D900" s="93">
        <f t="shared" si="255"/>
        <v>0</v>
      </c>
      <c r="E900" s="93">
        <f t="shared" ref="E900:F900" si="260">E907</f>
        <v>0</v>
      </c>
      <c r="F900" s="93">
        <f t="shared" si="260"/>
        <v>0</v>
      </c>
      <c r="G900" s="67">
        <f t="shared" si="232"/>
        <v>0</v>
      </c>
    </row>
    <row r="901" spans="1:7" ht="15.75" customHeight="1">
      <c r="A901" s="324"/>
      <c r="B901" s="324"/>
      <c r="C901" s="87" t="s">
        <v>51</v>
      </c>
      <c r="D901" s="93">
        <f t="shared" si="255"/>
        <v>0</v>
      </c>
      <c r="E901" s="93">
        <f t="shared" ref="E901:F901" si="261">E908</f>
        <v>0</v>
      </c>
      <c r="F901" s="93">
        <f t="shared" si="261"/>
        <v>0</v>
      </c>
      <c r="G901" s="67">
        <f t="shared" si="232"/>
        <v>0</v>
      </c>
    </row>
    <row r="902" spans="1:7" ht="15.75" hidden="1" customHeight="1">
      <c r="A902" s="324" t="s">
        <v>1674</v>
      </c>
      <c r="B902" s="324" t="s">
        <v>466</v>
      </c>
      <c r="C902" s="87" t="s">
        <v>47</v>
      </c>
      <c r="D902" s="90">
        <f>SUM(D903:D908)</f>
        <v>1788.5</v>
      </c>
      <c r="E902" s="90">
        <f>SUM(E903:E908)</f>
        <v>1784.8341600000001</v>
      </c>
      <c r="F902" s="90">
        <f>SUM(F903:F908)</f>
        <v>1784.8341600000001</v>
      </c>
      <c r="G902" s="67">
        <f t="shared" ref="G902:G908" si="262">D902-E902</f>
        <v>3.6658399999998892</v>
      </c>
    </row>
    <row r="903" spans="1:7" ht="15.75" hidden="1" customHeight="1">
      <c r="A903" s="324"/>
      <c r="B903" s="324"/>
      <c r="C903" s="96" t="s">
        <v>48</v>
      </c>
      <c r="D903" s="93">
        <v>0</v>
      </c>
      <c r="E903" s="93">
        <v>0</v>
      </c>
      <c r="F903" s="93">
        <v>0</v>
      </c>
      <c r="G903" s="67">
        <f t="shared" si="262"/>
        <v>0</v>
      </c>
    </row>
    <row r="904" spans="1:7" ht="15.75" hidden="1" customHeight="1">
      <c r="A904" s="324"/>
      <c r="B904" s="324"/>
      <c r="C904" s="87" t="s">
        <v>12</v>
      </c>
      <c r="D904" s="93">
        <f>'Приложение 11 '!H548</f>
        <v>1788.5</v>
      </c>
      <c r="E904" s="93">
        <f>F904</f>
        <v>1784.8341600000001</v>
      </c>
      <c r="F904" s="93">
        <f>'Приложение 11 '!L548</f>
        <v>1784.8341600000001</v>
      </c>
      <c r="G904" s="67">
        <f t="shared" si="262"/>
        <v>3.6658399999998892</v>
      </c>
    </row>
    <row r="905" spans="1:7" ht="15.75" hidden="1" customHeight="1">
      <c r="A905" s="324"/>
      <c r="B905" s="324"/>
      <c r="C905" s="87" t="s">
        <v>49</v>
      </c>
      <c r="D905" s="93">
        <v>0</v>
      </c>
      <c r="E905" s="93">
        <v>0</v>
      </c>
      <c r="F905" s="93">
        <v>0</v>
      </c>
      <c r="G905" s="67">
        <f t="shared" si="262"/>
        <v>0</v>
      </c>
    </row>
    <row r="906" spans="1:7" ht="15.75" hidden="1" customHeight="1">
      <c r="A906" s="324"/>
      <c r="B906" s="324"/>
      <c r="C906" s="96" t="s">
        <v>719</v>
      </c>
      <c r="D906" s="93">
        <v>0</v>
      </c>
      <c r="E906" s="93">
        <v>0</v>
      </c>
      <c r="F906" s="93">
        <v>0</v>
      </c>
      <c r="G906" s="67">
        <f t="shared" si="262"/>
        <v>0</v>
      </c>
    </row>
    <row r="907" spans="1:7" ht="15.75" hidden="1" customHeight="1">
      <c r="A907" s="324"/>
      <c r="B907" s="324"/>
      <c r="C907" s="87" t="s">
        <v>53</v>
      </c>
      <c r="D907" s="93">
        <v>0</v>
      </c>
      <c r="E907" s="93">
        <v>0</v>
      </c>
      <c r="F907" s="93">
        <v>0</v>
      </c>
      <c r="G907" s="67">
        <f t="shared" si="262"/>
        <v>0</v>
      </c>
    </row>
    <row r="908" spans="1:7" ht="15.75" hidden="1" customHeight="1">
      <c r="A908" s="324"/>
      <c r="B908" s="324"/>
      <c r="C908" s="87" t="s">
        <v>51</v>
      </c>
      <c r="D908" s="93">
        <v>0</v>
      </c>
      <c r="E908" s="93">
        <v>0</v>
      </c>
      <c r="F908" s="93">
        <v>0</v>
      </c>
      <c r="G908" s="67">
        <f t="shared" si="262"/>
        <v>0</v>
      </c>
    </row>
    <row r="909" spans="1:7" ht="15.75" customHeight="1">
      <c r="A909" s="324" t="s">
        <v>1051</v>
      </c>
      <c r="B909" s="324" t="s">
        <v>1052</v>
      </c>
      <c r="C909" s="87" t="s">
        <v>47</v>
      </c>
      <c r="D909" s="90">
        <f>SUM(D910:D915)</f>
        <v>0</v>
      </c>
      <c r="E909" s="90">
        <f>SUM(E910:E915)</f>
        <v>0</v>
      </c>
      <c r="F909" s="90">
        <f>SUM(F910:F915)</f>
        <v>0</v>
      </c>
      <c r="G909" s="67">
        <f t="shared" si="232"/>
        <v>0</v>
      </c>
    </row>
    <row r="910" spans="1:7" ht="15.75" customHeight="1">
      <c r="A910" s="324"/>
      <c r="B910" s="324"/>
      <c r="C910" s="96" t="s">
        <v>48</v>
      </c>
      <c r="D910" s="93">
        <f>D917</f>
        <v>0</v>
      </c>
      <c r="E910" s="93">
        <f t="shared" ref="E910:F910" si="263">E917</f>
        <v>0</v>
      </c>
      <c r="F910" s="93">
        <f t="shared" si="263"/>
        <v>0</v>
      </c>
      <c r="G910" s="67">
        <f t="shared" si="232"/>
        <v>0</v>
      </c>
    </row>
    <row r="911" spans="1:7" ht="15.75" customHeight="1">
      <c r="A911" s="324"/>
      <c r="B911" s="324"/>
      <c r="C911" s="87" t="s">
        <v>12</v>
      </c>
      <c r="D911" s="93">
        <f t="shared" ref="D911:F911" si="264">D918</f>
        <v>0</v>
      </c>
      <c r="E911" s="93">
        <f t="shared" si="264"/>
        <v>0</v>
      </c>
      <c r="F911" s="93">
        <f t="shared" si="264"/>
        <v>0</v>
      </c>
      <c r="G911" s="67">
        <f t="shared" si="232"/>
        <v>0</v>
      </c>
    </row>
    <row r="912" spans="1:7" ht="15.75" customHeight="1">
      <c r="A912" s="324"/>
      <c r="B912" s="324"/>
      <c r="C912" s="87" t="s">
        <v>49</v>
      </c>
      <c r="D912" s="93">
        <f t="shared" ref="D912:F912" si="265">D919</f>
        <v>0</v>
      </c>
      <c r="E912" s="93">
        <f t="shared" si="265"/>
        <v>0</v>
      </c>
      <c r="F912" s="93">
        <f t="shared" si="265"/>
        <v>0</v>
      </c>
      <c r="G912" s="67">
        <f t="shared" si="232"/>
        <v>0</v>
      </c>
    </row>
    <row r="913" spans="1:7" ht="15.75" customHeight="1">
      <c r="A913" s="324"/>
      <c r="B913" s="324"/>
      <c r="C913" s="96" t="s">
        <v>719</v>
      </c>
      <c r="D913" s="93">
        <f t="shared" ref="D913:F913" si="266">D920</f>
        <v>0</v>
      </c>
      <c r="E913" s="93">
        <f t="shared" si="266"/>
        <v>0</v>
      </c>
      <c r="F913" s="93">
        <f t="shared" si="266"/>
        <v>0</v>
      </c>
      <c r="G913" s="67">
        <f t="shared" si="232"/>
        <v>0</v>
      </c>
    </row>
    <row r="914" spans="1:7" ht="15.75" customHeight="1">
      <c r="A914" s="324"/>
      <c r="B914" s="324"/>
      <c r="C914" s="87" t="s">
        <v>53</v>
      </c>
      <c r="D914" s="93">
        <f t="shared" ref="D914:F914" si="267">D921</f>
        <v>0</v>
      </c>
      <c r="E914" s="93">
        <f t="shared" si="267"/>
        <v>0</v>
      </c>
      <c r="F914" s="93">
        <f t="shared" si="267"/>
        <v>0</v>
      </c>
      <c r="G914" s="67">
        <f t="shared" si="232"/>
        <v>0</v>
      </c>
    </row>
    <row r="915" spans="1:7" ht="15.75" customHeight="1">
      <c r="A915" s="324"/>
      <c r="B915" s="324"/>
      <c r="C915" s="87" t="s">
        <v>51</v>
      </c>
      <c r="D915" s="93">
        <f t="shared" ref="D915:F915" si="268">D922</f>
        <v>0</v>
      </c>
      <c r="E915" s="93">
        <f t="shared" si="268"/>
        <v>0</v>
      </c>
      <c r="F915" s="93">
        <f t="shared" si="268"/>
        <v>0</v>
      </c>
      <c r="G915" s="67">
        <f t="shared" si="232"/>
        <v>0</v>
      </c>
    </row>
    <row r="916" spans="1:7" ht="15.75" customHeight="1">
      <c r="A916" s="324" t="s">
        <v>1424</v>
      </c>
      <c r="B916" s="324" t="s">
        <v>473</v>
      </c>
      <c r="C916" s="87" t="s">
        <v>47</v>
      </c>
      <c r="D916" s="90">
        <f>SUM(D917:D922)</f>
        <v>0</v>
      </c>
      <c r="E916" s="90">
        <f>SUM(E917:E922)</f>
        <v>0</v>
      </c>
      <c r="F916" s="90">
        <f>SUM(F917:F922)</f>
        <v>0</v>
      </c>
      <c r="G916" s="67">
        <f t="shared" si="232"/>
        <v>0</v>
      </c>
    </row>
    <row r="917" spans="1:7" ht="15.75" customHeight="1">
      <c r="A917" s="324"/>
      <c r="B917" s="324"/>
      <c r="C917" s="96" t="s">
        <v>48</v>
      </c>
      <c r="D917" s="93">
        <v>0</v>
      </c>
      <c r="E917" s="93">
        <v>0</v>
      </c>
      <c r="F917" s="93">
        <v>0</v>
      </c>
      <c r="G917" s="67">
        <f t="shared" si="232"/>
        <v>0</v>
      </c>
    </row>
    <row r="918" spans="1:7" ht="15.75" customHeight="1">
      <c r="A918" s="324"/>
      <c r="B918" s="324"/>
      <c r="C918" s="87" t="s">
        <v>12</v>
      </c>
      <c r="D918" s="93">
        <v>0</v>
      </c>
      <c r="E918" s="93">
        <v>0</v>
      </c>
      <c r="F918" s="93">
        <v>0</v>
      </c>
      <c r="G918" s="67">
        <f t="shared" si="232"/>
        <v>0</v>
      </c>
    </row>
    <row r="919" spans="1:7" ht="15.75" customHeight="1">
      <c r="A919" s="324"/>
      <c r="B919" s="324"/>
      <c r="C919" s="87" t="s">
        <v>49</v>
      </c>
      <c r="D919" s="93">
        <v>0</v>
      </c>
      <c r="E919" s="93">
        <v>0</v>
      </c>
      <c r="F919" s="93">
        <v>0</v>
      </c>
      <c r="G919" s="67">
        <f t="shared" si="232"/>
        <v>0</v>
      </c>
    </row>
    <row r="920" spans="1:7" ht="15.75" customHeight="1">
      <c r="A920" s="324"/>
      <c r="B920" s="324"/>
      <c r="C920" s="96" t="s">
        <v>719</v>
      </c>
      <c r="D920" s="93">
        <v>0</v>
      </c>
      <c r="E920" s="93">
        <v>0</v>
      </c>
      <c r="F920" s="93">
        <v>0</v>
      </c>
      <c r="G920" s="67">
        <f t="shared" si="232"/>
        <v>0</v>
      </c>
    </row>
    <row r="921" spans="1:7" ht="15.75" customHeight="1">
      <c r="A921" s="324"/>
      <c r="B921" s="324"/>
      <c r="C921" s="87" t="s">
        <v>53</v>
      </c>
      <c r="D921" s="93">
        <v>0</v>
      </c>
      <c r="E921" s="93">
        <v>0</v>
      </c>
      <c r="F921" s="93">
        <v>0</v>
      </c>
      <c r="G921" s="67">
        <f t="shared" si="232"/>
        <v>0</v>
      </c>
    </row>
    <row r="922" spans="1:7" ht="15.75" customHeight="1">
      <c r="A922" s="324"/>
      <c r="B922" s="324"/>
      <c r="C922" s="87" t="s">
        <v>51</v>
      </c>
      <c r="D922" s="93">
        <v>0</v>
      </c>
      <c r="E922" s="93">
        <v>0</v>
      </c>
      <c r="F922" s="93">
        <v>0</v>
      </c>
      <c r="G922" s="67">
        <f t="shared" si="232"/>
        <v>0</v>
      </c>
    </row>
    <row r="923" spans="1:7" ht="15.75" customHeight="1">
      <c r="A923" s="324" t="s">
        <v>977</v>
      </c>
      <c r="B923" s="324" t="s">
        <v>1055</v>
      </c>
      <c r="C923" s="87" t="s">
        <v>47</v>
      </c>
      <c r="D923" s="90">
        <f>SUM(D924:D929)</f>
        <v>280</v>
      </c>
      <c r="E923" s="90">
        <f>SUM(E924:E929)</f>
        <v>280</v>
      </c>
      <c r="F923" s="90">
        <f>SUM(F924:F929)</f>
        <v>280</v>
      </c>
      <c r="G923" s="67">
        <f t="shared" ref="G923:G986" si="269">D923-E923</f>
        <v>0</v>
      </c>
    </row>
    <row r="924" spans="1:7" ht="15.75" customHeight="1">
      <c r="A924" s="324"/>
      <c r="B924" s="324"/>
      <c r="C924" s="96" t="s">
        <v>48</v>
      </c>
      <c r="D924" s="93">
        <f>D931</f>
        <v>0</v>
      </c>
      <c r="E924" s="93">
        <f t="shared" ref="E924:F924" si="270">E931</f>
        <v>0</v>
      </c>
      <c r="F924" s="93">
        <f t="shared" si="270"/>
        <v>0</v>
      </c>
      <c r="G924" s="67">
        <f t="shared" si="269"/>
        <v>0</v>
      </c>
    </row>
    <row r="925" spans="1:7" ht="15.75" customHeight="1">
      <c r="A925" s="324"/>
      <c r="B925" s="324"/>
      <c r="C925" s="87" t="s">
        <v>12</v>
      </c>
      <c r="D925" s="93">
        <f t="shared" ref="D925:F925" si="271">D932</f>
        <v>0</v>
      </c>
      <c r="E925" s="93">
        <f t="shared" si="271"/>
        <v>0</v>
      </c>
      <c r="F925" s="93">
        <f t="shared" si="271"/>
        <v>0</v>
      </c>
      <c r="G925" s="67">
        <f t="shared" si="269"/>
        <v>0</v>
      </c>
    </row>
    <row r="926" spans="1:7" ht="15.75" customHeight="1">
      <c r="A926" s="324"/>
      <c r="B926" s="324"/>
      <c r="C926" s="87" t="s">
        <v>49</v>
      </c>
      <c r="D926" s="93">
        <f t="shared" ref="D926:F926" si="272">D933</f>
        <v>280</v>
      </c>
      <c r="E926" s="93">
        <f t="shared" si="272"/>
        <v>280</v>
      </c>
      <c r="F926" s="93">
        <f t="shared" si="272"/>
        <v>280</v>
      </c>
      <c r="G926" s="67">
        <f t="shared" si="269"/>
        <v>0</v>
      </c>
    </row>
    <row r="927" spans="1:7" ht="15.75" customHeight="1">
      <c r="A927" s="324"/>
      <c r="B927" s="324"/>
      <c r="C927" s="96" t="s">
        <v>719</v>
      </c>
      <c r="D927" s="93">
        <f t="shared" ref="D927:F927" si="273">D934</f>
        <v>0</v>
      </c>
      <c r="E927" s="93">
        <f t="shared" si="273"/>
        <v>0</v>
      </c>
      <c r="F927" s="93">
        <f t="shared" si="273"/>
        <v>0</v>
      </c>
      <c r="G927" s="67">
        <f t="shared" si="269"/>
        <v>0</v>
      </c>
    </row>
    <row r="928" spans="1:7" ht="15.75" customHeight="1">
      <c r="A928" s="324"/>
      <c r="B928" s="324"/>
      <c r="C928" s="87" t="s">
        <v>53</v>
      </c>
      <c r="D928" s="93">
        <f t="shared" ref="D928:F928" si="274">D935</f>
        <v>0</v>
      </c>
      <c r="E928" s="93">
        <f t="shared" si="274"/>
        <v>0</v>
      </c>
      <c r="F928" s="93">
        <f t="shared" si="274"/>
        <v>0</v>
      </c>
      <c r="G928" s="67">
        <f t="shared" si="269"/>
        <v>0</v>
      </c>
    </row>
    <row r="929" spans="1:7" ht="15.75" customHeight="1">
      <c r="A929" s="324"/>
      <c r="B929" s="324"/>
      <c r="C929" s="87" t="s">
        <v>51</v>
      </c>
      <c r="D929" s="93">
        <f t="shared" ref="D929:F929" si="275">D936</f>
        <v>0</v>
      </c>
      <c r="E929" s="93">
        <f t="shared" si="275"/>
        <v>0</v>
      </c>
      <c r="F929" s="93">
        <f t="shared" si="275"/>
        <v>0</v>
      </c>
      <c r="G929" s="67">
        <f t="shared" si="269"/>
        <v>0</v>
      </c>
    </row>
    <row r="930" spans="1:7" ht="15.75" customHeight="1">
      <c r="A930" s="324" t="s">
        <v>1425</v>
      </c>
      <c r="B930" s="324" t="s">
        <v>1056</v>
      </c>
      <c r="C930" s="87" t="s">
        <v>47</v>
      </c>
      <c r="D930" s="90">
        <f>SUM(D931:D936)</f>
        <v>280</v>
      </c>
      <c r="E930" s="90">
        <f>SUM(E931:E936)</f>
        <v>280</v>
      </c>
      <c r="F930" s="90">
        <f>SUM(F931:F936)</f>
        <v>280</v>
      </c>
      <c r="G930" s="67">
        <f t="shared" si="269"/>
        <v>0</v>
      </c>
    </row>
    <row r="931" spans="1:7" ht="15.75" customHeight="1">
      <c r="A931" s="324"/>
      <c r="B931" s="324"/>
      <c r="C931" s="96" t="s">
        <v>48</v>
      </c>
      <c r="D931" s="93">
        <v>0</v>
      </c>
      <c r="E931" s="93">
        <v>0</v>
      </c>
      <c r="F931" s="93">
        <v>0</v>
      </c>
      <c r="G931" s="67">
        <f t="shared" si="269"/>
        <v>0</v>
      </c>
    </row>
    <row r="932" spans="1:7" ht="15.75" customHeight="1">
      <c r="A932" s="324"/>
      <c r="B932" s="324"/>
      <c r="C932" s="87" t="s">
        <v>12</v>
      </c>
      <c r="D932" s="93">
        <v>0</v>
      </c>
      <c r="E932" s="93">
        <v>0</v>
      </c>
      <c r="F932" s="93">
        <v>0</v>
      </c>
      <c r="G932" s="67">
        <f t="shared" si="269"/>
        <v>0</v>
      </c>
    </row>
    <row r="933" spans="1:7" ht="15.75" customHeight="1">
      <c r="A933" s="324"/>
      <c r="B933" s="324"/>
      <c r="C933" s="87" t="s">
        <v>49</v>
      </c>
      <c r="D933" s="93">
        <f>'Приложение 11 '!I554</f>
        <v>280</v>
      </c>
      <c r="E933" s="93">
        <f>F933</f>
        <v>280</v>
      </c>
      <c r="F933" s="93">
        <f>'Приложение 11 '!M554</f>
        <v>280</v>
      </c>
      <c r="G933" s="67">
        <f t="shared" si="269"/>
        <v>0</v>
      </c>
    </row>
    <row r="934" spans="1:7" ht="15.75" customHeight="1">
      <c r="A934" s="324"/>
      <c r="B934" s="324"/>
      <c r="C934" s="96" t="s">
        <v>719</v>
      </c>
      <c r="D934" s="93">
        <v>0</v>
      </c>
      <c r="E934" s="93">
        <v>0</v>
      </c>
      <c r="F934" s="93">
        <v>0</v>
      </c>
      <c r="G934" s="67">
        <f t="shared" si="269"/>
        <v>0</v>
      </c>
    </row>
    <row r="935" spans="1:7" ht="15.75" customHeight="1">
      <c r="A935" s="324"/>
      <c r="B935" s="324"/>
      <c r="C935" s="87" t="s">
        <v>53</v>
      </c>
      <c r="D935" s="93">
        <v>0</v>
      </c>
      <c r="E935" s="93">
        <v>0</v>
      </c>
      <c r="F935" s="93">
        <v>0</v>
      </c>
      <c r="G935" s="67">
        <f t="shared" si="269"/>
        <v>0</v>
      </c>
    </row>
    <row r="936" spans="1:7" ht="15.75" customHeight="1">
      <c r="A936" s="324"/>
      <c r="B936" s="324"/>
      <c r="C936" s="87" t="s">
        <v>51</v>
      </c>
      <c r="D936" s="93">
        <v>0</v>
      </c>
      <c r="E936" s="93">
        <v>0</v>
      </c>
      <c r="F936" s="93">
        <v>0</v>
      </c>
      <c r="G936" s="67">
        <f t="shared" si="269"/>
        <v>0</v>
      </c>
    </row>
    <row r="937" spans="1:7" ht="15" customHeight="1">
      <c r="A937" s="330" t="s">
        <v>14</v>
      </c>
      <c r="B937" s="330" t="s">
        <v>476</v>
      </c>
      <c r="C937" s="84" t="s">
        <v>47</v>
      </c>
      <c r="D937" s="92">
        <f>SUM(D938:D943)</f>
        <v>211472.52608000001</v>
      </c>
      <c r="E937" s="92">
        <f>SUM(E938:E943)</f>
        <v>208393.30171</v>
      </c>
      <c r="F937" s="92">
        <f>SUM(F938:F943)</f>
        <v>208393.30171</v>
      </c>
      <c r="G937" s="67">
        <f t="shared" si="269"/>
        <v>3079.2243700000108</v>
      </c>
    </row>
    <row r="938" spans="1:7" ht="14.25" customHeight="1">
      <c r="A938" s="330"/>
      <c r="B938" s="330"/>
      <c r="C938" s="84" t="s">
        <v>48</v>
      </c>
      <c r="D938" s="92">
        <f>D945+D980+D1008+D1022</f>
        <v>0</v>
      </c>
      <c r="E938" s="92">
        <f t="shared" ref="E938:F938" si="276">E945+E980+E1008+E1022</f>
        <v>0</v>
      </c>
      <c r="F938" s="92">
        <f t="shared" si="276"/>
        <v>0</v>
      </c>
      <c r="G938" s="67">
        <f t="shared" si="269"/>
        <v>0</v>
      </c>
    </row>
    <row r="939" spans="1:7">
      <c r="A939" s="330"/>
      <c r="B939" s="330"/>
      <c r="C939" s="85" t="s">
        <v>12</v>
      </c>
      <c r="D939" s="92">
        <f t="shared" ref="D939:F939" si="277">D946+D981+D1009+D1023</f>
        <v>157015.78411000001</v>
      </c>
      <c r="E939" s="92">
        <f t="shared" si="277"/>
        <v>155012.87265</v>
      </c>
      <c r="F939" s="92">
        <f t="shared" si="277"/>
        <v>155012.87265</v>
      </c>
      <c r="G939" s="67">
        <f t="shared" si="269"/>
        <v>2002.911460000003</v>
      </c>
    </row>
    <row r="940" spans="1:7" ht="15" customHeight="1">
      <c r="A940" s="330"/>
      <c r="B940" s="330"/>
      <c r="C940" s="85" t="s">
        <v>49</v>
      </c>
      <c r="D940" s="92">
        <f t="shared" ref="D940:F940" si="278">D947+D982+D1010+D1024</f>
        <v>54456.741970000003</v>
      </c>
      <c r="E940" s="92">
        <f t="shared" si="278"/>
        <v>53380.429060000002</v>
      </c>
      <c r="F940" s="92">
        <f t="shared" si="278"/>
        <v>53380.429060000002</v>
      </c>
      <c r="G940" s="67">
        <f t="shared" si="269"/>
        <v>1076.3129100000006</v>
      </c>
    </row>
    <row r="941" spans="1:7" ht="15" customHeight="1">
      <c r="A941" s="330"/>
      <c r="B941" s="330"/>
      <c r="C941" s="84" t="s">
        <v>56</v>
      </c>
      <c r="D941" s="92">
        <f t="shared" ref="D941:F941" si="279">D948+D983+D1011+D1025</f>
        <v>0</v>
      </c>
      <c r="E941" s="92">
        <f t="shared" si="279"/>
        <v>0</v>
      </c>
      <c r="F941" s="92">
        <f t="shared" si="279"/>
        <v>0</v>
      </c>
      <c r="G941" s="67">
        <f t="shared" si="269"/>
        <v>0</v>
      </c>
    </row>
    <row r="942" spans="1:7">
      <c r="A942" s="330"/>
      <c r="B942" s="330"/>
      <c r="C942" s="85" t="s">
        <v>50</v>
      </c>
      <c r="D942" s="92">
        <f t="shared" ref="D942:F942" si="280">D949+D984+D1012+D1026</f>
        <v>0</v>
      </c>
      <c r="E942" s="92">
        <f t="shared" si="280"/>
        <v>0</v>
      </c>
      <c r="F942" s="92">
        <f t="shared" si="280"/>
        <v>0</v>
      </c>
      <c r="G942" s="67">
        <f t="shared" si="269"/>
        <v>0</v>
      </c>
    </row>
    <row r="943" spans="1:7">
      <c r="A943" s="330"/>
      <c r="B943" s="330"/>
      <c r="C943" s="86" t="s">
        <v>51</v>
      </c>
      <c r="D943" s="92">
        <f t="shared" ref="D943:F943" si="281">D950+D985+D1013+D1027</f>
        <v>0</v>
      </c>
      <c r="E943" s="92">
        <f t="shared" si="281"/>
        <v>0</v>
      </c>
      <c r="F943" s="92">
        <f t="shared" si="281"/>
        <v>0</v>
      </c>
      <c r="G943" s="67">
        <f t="shared" si="269"/>
        <v>0</v>
      </c>
    </row>
    <row r="944" spans="1:7" ht="15.75" customHeight="1">
      <c r="A944" s="326" t="s">
        <v>17</v>
      </c>
      <c r="B944" s="326" t="s">
        <v>1426</v>
      </c>
      <c r="C944" s="87" t="s">
        <v>47</v>
      </c>
      <c r="D944" s="90">
        <f>SUM(D945:D950)</f>
        <v>24375.098969999999</v>
      </c>
      <c r="E944" s="90">
        <f>SUM(E945:E950)</f>
        <v>24343.512309999998</v>
      </c>
      <c r="F944" s="90">
        <f>SUM(F945:F950)</f>
        <v>24343.512309999998</v>
      </c>
      <c r="G944" s="67">
        <f t="shared" si="269"/>
        <v>31.586660000000848</v>
      </c>
    </row>
    <row r="945" spans="1:7" ht="15" customHeight="1">
      <c r="A945" s="327"/>
      <c r="B945" s="327"/>
      <c r="C945" s="96" t="s">
        <v>48</v>
      </c>
      <c r="D945" s="93">
        <f>D952+D959+D966+D973</f>
        <v>0</v>
      </c>
      <c r="E945" s="93">
        <f t="shared" ref="E945:F945" si="282">E952+E959+E966+E973</f>
        <v>0</v>
      </c>
      <c r="F945" s="93">
        <f t="shared" si="282"/>
        <v>0</v>
      </c>
      <c r="G945" s="67">
        <f t="shared" si="269"/>
        <v>0</v>
      </c>
    </row>
    <row r="946" spans="1:7">
      <c r="A946" s="327"/>
      <c r="B946" s="327"/>
      <c r="C946" s="87" t="s">
        <v>12</v>
      </c>
      <c r="D946" s="93">
        <f t="shared" ref="D946:F946" si="283">D953+D960+D967+D974</f>
        <v>12828.384109999999</v>
      </c>
      <c r="E946" s="93">
        <f t="shared" si="283"/>
        <v>12796.79745</v>
      </c>
      <c r="F946" s="93">
        <f t="shared" si="283"/>
        <v>12796.79745</v>
      </c>
      <c r="G946" s="67">
        <f t="shared" si="269"/>
        <v>31.586659999999029</v>
      </c>
    </row>
    <row r="947" spans="1:7" ht="29.25" customHeight="1">
      <c r="A947" s="327"/>
      <c r="B947" s="327"/>
      <c r="C947" s="87" t="s">
        <v>49</v>
      </c>
      <c r="D947" s="93">
        <f t="shared" ref="D947:F947" si="284">D954+D961+D968+D975</f>
        <v>11546.71486</v>
      </c>
      <c r="E947" s="93">
        <f t="shared" si="284"/>
        <v>11546.71486</v>
      </c>
      <c r="F947" s="93">
        <f t="shared" si="284"/>
        <v>11546.71486</v>
      </c>
      <c r="G947" s="67">
        <f t="shared" si="269"/>
        <v>0</v>
      </c>
    </row>
    <row r="948" spans="1:7" ht="16.5" customHeight="1">
      <c r="A948" s="327"/>
      <c r="B948" s="327"/>
      <c r="C948" s="96" t="s">
        <v>56</v>
      </c>
      <c r="D948" s="93">
        <f t="shared" ref="D948:F948" si="285">D955+D962+D969+D976</f>
        <v>0</v>
      </c>
      <c r="E948" s="93">
        <f t="shared" si="285"/>
        <v>0</v>
      </c>
      <c r="F948" s="93">
        <f t="shared" si="285"/>
        <v>0</v>
      </c>
      <c r="G948" s="67">
        <f t="shared" si="269"/>
        <v>0</v>
      </c>
    </row>
    <row r="949" spans="1:7">
      <c r="A949" s="327"/>
      <c r="B949" s="327"/>
      <c r="C949" s="87" t="s">
        <v>50</v>
      </c>
      <c r="D949" s="93">
        <f t="shared" ref="D949:F949" si="286">D956+D963+D970+D977</f>
        <v>0</v>
      </c>
      <c r="E949" s="93">
        <f t="shared" si="286"/>
        <v>0</v>
      </c>
      <c r="F949" s="93">
        <f t="shared" si="286"/>
        <v>0</v>
      </c>
      <c r="G949" s="67">
        <f t="shared" si="269"/>
        <v>0</v>
      </c>
    </row>
    <row r="950" spans="1:7">
      <c r="A950" s="328"/>
      <c r="B950" s="328"/>
      <c r="C950" s="87" t="s">
        <v>51</v>
      </c>
      <c r="D950" s="93">
        <f t="shared" ref="D950:F950" si="287">D957+D964+D971+D978</f>
        <v>0</v>
      </c>
      <c r="E950" s="93">
        <f t="shared" si="287"/>
        <v>0</v>
      </c>
      <c r="F950" s="93">
        <f t="shared" si="287"/>
        <v>0</v>
      </c>
      <c r="G950" s="67">
        <f t="shared" si="269"/>
        <v>0</v>
      </c>
    </row>
    <row r="951" spans="1:7" ht="15.75" customHeight="1">
      <c r="A951" s="324" t="s">
        <v>1427</v>
      </c>
      <c r="B951" s="324" t="s">
        <v>1365</v>
      </c>
      <c r="C951" s="87" t="s">
        <v>47</v>
      </c>
      <c r="D951" s="90">
        <f>SUM(D952:D957)</f>
        <v>0</v>
      </c>
      <c r="E951" s="90">
        <f>SUM(E952:E957)</f>
        <v>0</v>
      </c>
      <c r="F951" s="90">
        <f>SUM(F952:F957)</f>
        <v>0</v>
      </c>
      <c r="G951" s="67">
        <f t="shared" si="269"/>
        <v>0</v>
      </c>
    </row>
    <row r="952" spans="1:7" ht="12" customHeight="1">
      <c r="A952" s="324"/>
      <c r="B952" s="324"/>
      <c r="C952" s="96" t="s">
        <v>48</v>
      </c>
      <c r="D952" s="93">
        <v>0</v>
      </c>
      <c r="E952" s="93">
        <v>0</v>
      </c>
      <c r="F952" s="93">
        <v>0</v>
      </c>
      <c r="G952" s="67">
        <f t="shared" si="269"/>
        <v>0</v>
      </c>
    </row>
    <row r="953" spans="1:7">
      <c r="A953" s="324"/>
      <c r="B953" s="324"/>
      <c r="C953" s="87" t="s">
        <v>12</v>
      </c>
      <c r="D953" s="93">
        <v>0</v>
      </c>
      <c r="E953" s="93">
        <v>0</v>
      </c>
      <c r="F953" s="93">
        <v>0</v>
      </c>
      <c r="G953" s="67">
        <f t="shared" si="269"/>
        <v>0</v>
      </c>
    </row>
    <row r="954" spans="1:7" ht="32.25" customHeight="1">
      <c r="A954" s="324"/>
      <c r="B954" s="324"/>
      <c r="C954" s="87" t="s">
        <v>49</v>
      </c>
      <c r="D954" s="93">
        <v>0</v>
      </c>
      <c r="E954" s="93">
        <v>0</v>
      </c>
      <c r="F954" s="93">
        <v>0</v>
      </c>
      <c r="G954" s="67">
        <f t="shared" si="269"/>
        <v>0</v>
      </c>
    </row>
    <row r="955" spans="1:7" ht="14.25" customHeight="1">
      <c r="A955" s="324"/>
      <c r="B955" s="324"/>
      <c r="C955" s="96" t="s">
        <v>56</v>
      </c>
      <c r="D955" s="93">
        <v>0</v>
      </c>
      <c r="E955" s="93">
        <v>0</v>
      </c>
      <c r="F955" s="93">
        <v>0</v>
      </c>
      <c r="G955" s="67">
        <f t="shared" si="269"/>
        <v>0</v>
      </c>
    </row>
    <row r="956" spans="1:7">
      <c r="A956" s="324"/>
      <c r="B956" s="324"/>
      <c r="C956" s="87" t="s">
        <v>50</v>
      </c>
      <c r="D956" s="93">
        <v>0</v>
      </c>
      <c r="E956" s="93">
        <v>0</v>
      </c>
      <c r="F956" s="93">
        <v>0</v>
      </c>
      <c r="G956" s="67">
        <f t="shared" si="269"/>
        <v>0</v>
      </c>
    </row>
    <row r="957" spans="1:7">
      <c r="A957" s="324"/>
      <c r="B957" s="324"/>
      <c r="C957" s="87" t="s">
        <v>51</v>
      </c>
      <c r="D957" s="93">
        <v>0</v>
      </c>
      <c r="E957" s="93">
        <v>0</v>
      </c>
      <c r="F957" s="93">
        <v>0</v>
      </c>
      <c r="G957" s="67">
        <f t="shared" si="269"/>
        <v>0</v>
      </c>
    </row>
    <row r="958" spans="1:7" ht="15.75" customHeight="1">
      <c r="A958" s="324" t="s">
        <v>23</v>
      </c>
      <c r="B958" s="324" t="s">
        <v>482</v>
      </c>
      <c r="C958" s="87" t="s">
        <v>47</v>
      </c>
      <c r="D958" s="90">
        <f>SUM(D959:D964)</f>
        <v>9282.2304099999983</v>
      </c>
      <c r="E958" s="90">
        <f>SUM(E959:E964)</f>
        <v>9250.6437499999993</v>
      </c>
      <c r="F958" s="90">
        <f>SUM(F959:F964)</f>
        <v>9250.6437499999993</v>
      </c>
      <c r="G958" s="67">
        <f t="shared" si="269"/>
        <v>31.586659999999029</v>
      </c>
    </row>
    <row r="959" spans="1:7" ht="15.75" customHeight="1">
      <c r="A959" s="324"/>
      <c r="B959" s="324"/>
      <c r="C959" s="96" t="s">
        <v>48</v>
      </c>
      <c r="D959" s="93">
        <v>0</v>
      </c>
      <c r="E959" s="93">
        <v>0</v>
      </c>
      <c r="F959" s="93">
        <v>0</v>
      </c>
      <c r="G959" s="67">
        <f t="shared" si="269"/>
        <v>0</v>
      </c>
    </row>
    <row r="960" spans="1:7">
      <c r="A960" s="324"/>
      <c r="B960" s="324"/>
      <c r="C960" s="87" t="s">
        <v>12</v>
      </c>
      <c r="D960" s="93">
        <f>'Приложение 11 '!H581</f>
        <v>8305.8841099999991</v>
      </c>
      <c r="E960" s="93">
        <f>F960</f>
        <v>8274.29745</v>
      </c>
      <c r="F960" s="93">
        <f>'Приложение 11 '!L581</f>
        <v>8274.29745</v>
      </c>
      <c r="G960" s="67">
        <f t="shared" si="269"/>
        <v>31.586659999999029</v>
      </c>
    </row>
    <row r="961" spans="1:7" ht="23.25" customHeight="1">
      <c r="A961" s="324"/>
      <c r="B961" s="324"/>
      <c r="C961" s="87" t="s">
        <v>49</v>
      </c>
      <c r="D961" s="93">
        <f>'Приложение 11 '!I581</f>
        <v>976.34630000000004</v>
      </c>
      <c r="E961" s="93">
        <f>'Приложение 11 '!I581</f>
        <v>976.34630000000004</v>
      </c>
      <c r="F961" s="93">
        <f>'Приложение 11 '!M581</f>
        <v>976.34630000000004</v>
      </c>
      <c r="G961" s="67">
        <f t="shared" si="269"/>
        <v>0</v>
      </c>
    </row>
    <row r="962" spans="1:7" ht="15" customHeight="1">
      <c r="A962" s="324"/>
      <c r="B962" s="324"/>
      <c r="C962" s="96" t="s">
        <v>56</v>
      </c>
      <c r="D962" s="93">
        <v>0</v>
      </c>
      <c r="E962" s="93">
        <v>0</v>
      </c>
      <c r="F962" s="93">
        <v>0</v>
      </c>
      <c r="G962" s="67">
        <f t="shared" si="269"/>
        <v>0</v>
      </c>
    </row>
    <row r="963" spans="1:7">
      <c r="A963" s="324"/>
      <c r="B963" s="324"/>
      <c r="C963" s="87" t="s">
        <v>50</v>
      </c>
      <c r="D963" s="93">
        <v>0</v>
      </c>
      <c r="E963" s="93">
        <v>0</v>
      </c>
      <c r="F963" s="93">
        <v>0</v>
      </c>
      <c r="G963" s="67">
        <f t="shared" si="269"/>
        <v>0</v>
      </c>
    </row>
    <row r="964" spans="1:7">
      <c r="A964" s="324"/>
      <c r="B964" s="324"/>
      <c r="C964" s="87" t="s">
        <v>51</v>
      </c>
      <c r="D964" s="93">
        <v>0</v>
      </c>
      <c r="E964" s="93">
        <v>0</v>
      </c>
      <c r="F964" s="93">
        <v>0</v>
      </c>
      <c r="G964" s="67">
        <f t="shared" si="269"/>
        <v>0</v>
      </c>
    </row>
    <row r="965" spans="1:7" ht="15.75" customHeight="1">
      <c r="A965" s="324" t="s">
        <v>313</v>
      </c>
      <c r="B965" s="324" t="s">
        <v>1500</v>
      </c>
      <c r="C965" s="87" t="s">
        <v>47</v>
      </c>
      <c r="D965" s="90">
        <f>SUM(D966:D971)</f>
        <v>10998.868560000001</v>
      </c>
      <c r="E965" s="90">
        <f>SUM(E966:E971)</f>
        <v>10998.868560000001</v>
      </c>
      <c r="F965" s="90">
        <f>SUM(F966:F971)</f>
        <v>10998.868560000001</v>
      </c>
      <c r="G965" s="67">
        <f t="shared" si="269"/>
        <v>0</v>
      </c>
    </row>
    <row r="966" spans="1:7" ht="15.75" customHeight="1">
      <c r="A966" s="324"/>
      <c r="B966" s="324"/>
      <c r="C966" s="96" t="s">
        <v>48</v>
      </c>
      <c r="D966" s="93">
        <v>0</v>
      </c>
      <c r="E966" s="93">
        <v>0</v>
      </c>
      <c r="F966" s="93">
        <v>0</v>
      </c>
      <c r="G966" s="67">
        <f t="shared" si="269"/>
        <v>0</v>
      </c>
    </row>
    <row r="967" spans="1:7">
      <c r="A967" s="324"/>
      <c r="B967" s="324"/>
      <c r="C967" s="87" t="s">
        <v>12</v>
      </c>
      <c r="D967" s="93">
        <f>'Приложение 11 '!H585</f>
        <v>887</v>
      </c>
      <c r="E967" s="93">
        <f>F967</f>
        <v>887</v>
      </c>
      <c r="F967" s="93">
        <f>'Приложение 11 '!L585</f>
        <v>887</v>
      </c>
      <c r="G967" s="67">
        <f t="shared" si="269"/>
        <v>0</v>
      </c>
    </row>
    <row r="968" spans="1:7" ht="27" customHeight="1">
      <c r="A968" s="324"/>
      <c r="B968" s="324"/>
      <c r="C968" s="87" t="s">
        <v>49</v>
      </c>
      <c r="D968" s="93">
        <f>'Приложение 11 '!I585</f>
        <v>10111.868560000001</v>
      </c>
      <c r="E968" s="93">
        <f>F968</f>
        <v>10111.868560000001</v>
      </c>
      <c r="F968" s="93">
        <f>'Приложение 11 '!M585</f>
        <v>10111.868560000001</v>
      </c>
      <c r="G968" s="67">
        <f t="shared" si="269"/>
        <v>0</v>
      </c>
    </row>
    <row r="969" spans="1:7" ht="15.75" customHeight="1">
      <c r="A969" s="324"/>
      <c r="B969" s="324"/>
      <c r="C969" s="96" t="s">
        <v>56</v>
      </c>
      <c r="D969" s="93">
        <v>0</v>
      </c>
      <c r="E969" s="93">
        <v>0</v>
      </c>
      <c r="F969" s="93">
        <v>0</v>
      </c>
      <c r="G969" s="67">
        <f t="shared" si="269"/>
        <v>0</v>
      </c>
    </row>
    <row r="970" spans="1:7">
      <c r="A970" s="324"/>
      <c r="B970" s="324"/>
      <c r="C970" s="87" t="s">
        <v>50</v>
      </c>
      <c r="D970" s="93">
        <v>0</v>
      </c>
      <c r="E970" s="93">
        <v>0</v>
      </c>
      <c r="F970" s="93">
        <v>0</v>
      </c>
      <c r="G970" s="67">
        <f t="shared" si="269"/>
        <v>0</v>
      </c>
    </row>
    <row r="971" spans="1:7">
      <c r="A971" s="324"/>
      <c r="B971" s="324"/>
      <c r="C971" s="87" t="s">
        <v>51</v>
      </c>
      <c r="D971" s="93">
        <v>0</v>
      </c>
      <c r="E971" s="93">
        <v>0</v>
      </c>
      <c r="F971" s="93">
        <v>0</v>
      </c>
      <c r="G971" s="67">
        <f t="shared" si="269"/>
        <v>0</v>
      </c>
    </row>
    <row r="972" spans="1:7" ht="15.75" customHeight="1">
      <c r="A972" s="324" t="s">
        <v>242</v>
      </c>
      <c r="B972" s="324" t="s">
        <v>1501</v>
      </c>
      <c r="C972" s="87" t="s">
        <v>47</v>
      </c>
      <c r="D972" s="90">
        <f>SUM(D973:D978)</f>
        <v>4094</v>
      </c>
      <c r="E972" s="90">
        <f>SUM(E973:E978)</f>
        <v>4094</v>
      </c>
      <c r="F972" s="90">
        <f>SUM(F973:F978)</f>
        <v>4094</v>
      </c>
      <c r="G972" s="67">
        <f t="shared" si="269"/>
        <v>0</v>
      </c>
    </row>
    <row r="973" spans="1:7" ht="15.75" customHeight="1">
      <c r="A973" s="324"/>
      <c r="B973" s="324"/>
      <c r="C973" s="96" t="s">
        <v>48</v>
      </c>
      <c r="D973" s="93">
        <v>0</v>
      </c>
      <c r="E973" s="93">
        <v>0</v>
      </c>
      <c r="F973" s="93">
        <v>0</v>
      </c>
      <c r="G973" s="67">
        <f t="shared" si="269"/>
        <v>0</v>
      </c>
    </row>
    <row r="974" spans="1:7">
      <c r="A974" s="324"/>
      <c r="B974" s="324"/>
      <c r="C974" s="87" t="s">
        <v>12</v>
      </c>
      <c r="D974" s="93">
        <f>'Приложение 11 '!H589</f>
        <v>3635.5</v>
      </c>
      <c r="E974" s="93">
        <f>F974</f>
        <v>3635.5</v>
      </c>
      <c r="F974" s="93">
        <f>'Приложение 11 '!L589</f>
        <v>3635.5</v>
      </c>
      <c r="G974" s="67">
        <f t="shared" si="269"/>
        <v>0</v>
      </c>
    </row>
    <row r="975" spans="1:7" ht="24.75" customHeight="1">
      <c r="A975" s="324"/>
      <c r="B975" s="324"/>
      <c r="C975" s="87" t="s">
        <v>49</v>
      </c>
      <c r="D975" s="93">
        <f>'Приложение 11 '!I589</f>
        <v>458.5</v>
      </c>
      <c r="E975" s="93">
        <f>F975</f>
        <v>458.5</v>
      </c>
      <c r="F975" s="93">
        <f>'Приложение 11 '!M589</f>
        <v>458.5</v>
      </c>
      <c r="G975" s="67">
        <f t="shared" si="269"/>
        <v>0</v>
      </c>
    </row>
    <row r="976" spans="1:7" ht="14.25" customHeight="1">
      <c r="A976" s="324"/>
      <c r="B976" s="324"/>
      <c r="C976" s="96" t="s">
        <v>56</v>
      </c>
      <c r="D976" s="93">
        <v>0</v>
      </c>
      <c r="E976" s="93">
        <v>0</v>
      </c>
      <c r="F976" s="93">
        <v>0</v>
      </c>
      <c r="G976" s="67">
        <f t="shared" si="269"/>
        <v>0</v>
      </c>
    </row>
    <row r="977" spans="1:7">
      <c r="A977" s="324"/>
      <c r="B977" s="324"/>
      <c r="C977" s="87" t="s">
        <v>50</v>
      </c>
      <c r="D977" s="93">
        <v>0</v>
      </c>
      <c r="E977" s="93">
        <v>0</v>
      </c>
      <c r="F977" s="93">
        <v>0</v>
      </c>
      <c r="G977" s="67">
        <f t="shared" si="269"/>
        <v>0</v>
      </c>
    </row>
    <row r="978" spans="1:7">
      <c r="A978" s="324"/>
      <c r="B978" s="324"/>
      <c r="C978" s="87" t="s">
        <v>51</v>
      </c>
      <c r="D978" s="93">
        <v>0</v>
      </c>
      <c r="E978" s="93">
        <v>0</v>
      </c>
      <c r="F978" s="93">
        <v>0</v>
      </c>
      <c r="G978" s="67">
        <f t="shared" si="269"/>
        <v>0</v>
      </c>
    </row>
    <row r="979" spans="1:7" ht="15.75" customHeight="1">
      <c r="A979" s="324" t="s">
        <v>19</v>
      </c>
      <c r="B979" s="324" t="s">
        <v>484</v>
      </c>
      <c r="C979" s="87" t="s">
        <v>47</v>
      </c>
      <c r="D979" s="90">
        <f>SUM(D980:D985)</f>
        <v>91639.841660000006</v>
      </c>
      <c r="E979" s="90">
        <f>SUM(E980:E985)</f>
        <v>90563.528749999998</v>
      </c>
      <c r="F979" s="90">
        <f>SUM(F980:F985)</f>
        <v>90563.528749999998</v>
      </c>
      <c r="G979" s="67">
        <f t="shared" si="269"/>
        <v>1076.3129100000078</v>
      </c>
    </row>
    <row r="980" spans="1:7" ht="12.75" customHeight="1">
      <c r="A980" s="324"/>
      <c r="B980" s="324"/>
      <c r="C980" s="96" t="s">
        <v>48</v>
      </c>
      <c r="D980" s="93">
        <f>D987+D994+D1001</f>
        <v>0</v>
      </c>
      <c r="E980" s="93">
        <f t="shared" ref="E980:F980" si="288">E987+E994+E1001</f>
        <v>0</v>
      </c>
      <c r="F980" s="93">
        <f t="shared" si="288"/>
        <v>0</v>
      </c>
      <c r="G980" s="67">
        <f t="shared" si="269"/>
        <v>0</v>
      </c>
    </row>
    <row r="981" spans="1:7">
      <c r="A981" s="324"/>
      <c r="B981" s="324"/>
      <c r="C981" s="87" t="s">
        <v>12</v>
      </c>
      <c r="D981" s="93">
        <f t="shared" ref="D981:F981" si="289">D988+D995+D1002</f>
        <v>55727.7</v>
      </c>
      <c r="E981" s="93">
        <f t="shared" si="289"/>
        <v>55727.7</v>
      </c>
      <c r="F981" s="93">
        <f t="shared" si="289"/>
        <v>55727.7</v>
      </c>
      <c r="G981" s="67">
        <f t="shared" si="269"/>
        <v>0</v>
      </c>
    </row>
    <row r="982" spans="1:7" ht="29.25" customHeight="1">
      <c r="A982" s="324"/>
      <c r="B982" s="324"/>
      <c r="C982" s="87" t="s">
        <v>49</v>
      </c>
      <c r="D982" s="93">
        <f t="shared" ref="D982:F982" si="290">D989+D996+D1003</f>
        <v>35912.141660000001</v>
      </c>
      <c r="E982" s="93">
        <f t="shared" si="290"/>
        <v>34835.828750000001</v>
      </c>
      <c r="F982" s="93">
        <f t="shared" si="290"/>
        <v>34835.828750000001</v>
      </c>
      <c r="G982" s="67">
        <f t="shared" si="269"/>
        <v>1076.3129100000006</v>
      </c>
    </row>
    <row r="983" spans="1:7" ht="12.75" customHeight="1">
      <c r="A983" s="324"/>
      <c r="B983" s="324"/>
      <c r="C983" s="96" t="s">
        <v>56</v>
      </c>
      <c r="D983" s="93">
        <f t="shared" ref="D983:F983" si="291">D990+D997+D1004</f>
        <v>0</v>
      </c>
      <c r="E983" s="93">
        <f t="shared" si="291"/>
        <v>0</v>
      </c>
      <c r="F983" s="93">
        <f t="shared" si="291"/>
        <v>0</v>
      </c>
      <c r="G983" s="67">
        <f t="shared" si="269"/>
        <v>0</v>
      </c>
    </row>
    <row r="984" spans="1:7">
      <c r="A984" s="324"/>
      <c r="B984" s="324"/>
      <c r="C984" s="87" t="s">
        <v>50</v>
      </c>
      <c r="D984" s="93">
        <f t="shared" ref="D984:F984" si="292">D991+D998+D1005</f>
        <v>0</v>
      </c>
      <c r="E984" s="93">
        <f t="shared" si="292"/>
        <v>0</v>
      </c>
      <c r="F984" s="93">
        <f t="shared" si="292"/>
        <v>0</v>
      </c>
      <c r="G984" s="67">
        <f t="shared" si="269"/>
        <v>0</v>
      </c>
    </row>
    <row r="985" spans="1:7">
      <c r="A985" s="324"/>
      <c r="B985" s="324"/>
      <c r="C985" s="87" t="s">
        <v>51</v>
      </c>
      <c r="D985" s="93">
        <f t="shared" ref="D985:F985" si="293">D992+D999+D1006</f>
        <v>0</v>
      </c>
      <c r="E985" s="93">
        <f t="shared" si="293"/>
        <v>0</v>
      </c>
      <c r="F985" s="93">
        <f t="shared" si="293"/>
        <v>0</v>
      </c>
      <c r="G985" s="67">
        <f t="shared" si="269"/>
        <v>0</v>
      </c>
    </row>
    <row r="986" spans="1:7" ht="15.75" customHeight="1">
      <c r="A986" s="324" t="s">
        <v>20</v>
      </c>
      <c r="B986" s="324" t="s">
        <v>485</v>
      </c>
      <c r="C986" s="87" t="s">
        <v>47</v>
      </c>
      <c r="D986" s="90">
        <f>SUM(D987:D992)</f>
        <v>55114.099000000002</v>
      </c>
      <c r="E986" s="90">
        <f>SUM(E987:E992)</f>
        <v>55114.099000000002</v>
      </c>
      <c r="F986" s="90">
        <f>SUM(F987:F992)</f>
        <v>55114.099000000002</v>
      </c>
      <c r="G986" s="67">
        <f t="shared" si="269"/>
        <v>0</v>
      </c>
    </row>
    <row r="987" spans="1:7" ht="14.25" customHeight="1">
      <c r="A987" s="324"/>
      <c r="B987" s="324"/>
      <c r="C987" s="96" t="s">
        <v>48</v>
      </c>
      <c r="D987" s="93">
        <v>0</v>
      </c>
      <c r="E987" s="93">
        <v>0</v>
      </c>
      <c r="F987" s="93">
        <v>0</v>
      </c>
      <c r="G987" s="67">
        <f t="shared" ref="G987:G1050" si="294">D987-E987</f>
        <v>0</v>
      </c>
    </row>
    <row r="988" spans="1:7">
      <c r="A988" s="324"/>
      <c r="B988" s="324"/>
      <c r="C988" s="87" t="s">
        <v>12</v>
      </c>
      <c r="D988" s="93">
        <f>'Приложение 11 '!H599</f>
        <v>55058</v>
      </c>
      <c r="E988" s="93">
        <f>F988</f>
        <v>55058</v>
      </c>
      <c r="F988" s="93">
        <f>'Приложение 11 '!L599</f>
        <v>55058</v>
      </c>
      <c r="G988" s="67">
        <f t="shared" si="294"/>
        <v>0</v>
      </c>
    </row>
    <row r="989" spans="1:7" ht="25.5" customHeight="1">
      <c r="A989" s="324"/>
      <c r="B989" s="324"/>
      <c r="C989" s="87" t="s">
        <v>49</v>
      </c>
      <c r="D989" s="93">
        <f>'Приложение 11 '!I599</f>
        <v>56.098999999999997</v>
      </c>
      <c r="E989" s="93">
        <f>F989</f>
        <v>56.098999999999997</v>
      </c>
      <c r="F989" s="93">
        <f>'Приложение 11 '!M599</f>
        <v>56.098999999999997</v>
      </c>
      <c r="G989" s="67">
        <f t="shared" si="294"/>
        <v>0</v>
      </c>
    </row>
    <row r="990" spans="1:7">
      <c r="A990" s="324"/>
      <c r="B990" s="324"/>
      <c r="C990" s="96" t="s">
        <v>56</v>
      </c>
      <c r="D990" s="93">
        <v>0</v>
      </c>
      <c r="E990" s="93">
        <v>0</v>
      </c>
      <c r="F990" s="93">
        <v>0</v>
      </c>
      <c r="G990" s="67">
        <f t="shared" si="294"/>
        <v>0</v>
      </c>
    </row>
    <row r="991" spans="1:7">
      <c r="A991" s="324"/>
      <c r="B991" s="324"/>
      <c r="C991" s="87" t="s">
        <v>50</v>
      </c>
      <c r="D991" s="93">
        <v>0</v>
      </c>
      <c r="E991" s="93">
        <v>0</v>
      </c>
      <c r="F991" s="93">
        <v>0</v>
      </c>
      <c r="G991" s="67">
        <f t="shared" si="294"/>
        <v>0</v>
      </c>
    </row>
    <row r="992" spans="1:7">
      <c r="A992" s="324"/>
      <c r="B992" s="324"/>
      <c r="C992" s="87" t="s">
        <v>51</v>
      </c>
      <c r="D992" s="93">
        <v>0</v>
      </c>
      <c r="E992" s="93">
        <v>0</v>
      </c>
      <c r="F992" s="93">
        <v>0</v>
      </c>
      <c r="G992" s="67">
        <f t="shared" si="294"/>
        <v>0</v>
      </c>
    </row>
    <row r="993" spans="1:7" ht="15.75" customHeight="1">
      <c r="A993" s="324" t="s">
        <v>375</v>
      </c>
      <c r="B993" s="324" t="s">
        <v>486</v>
      </c>
      <c r="C993" s="87" t="s">
        <v>47</v>
      </c>
      <c r="D993" s="90">
        <f>SUM(D994:D999)</f>
        <v>32725.74266</v>
      </c>
      <c r="E993" s="90">
        <f>SUM(E994:E999)</f>
        <v>31649.429749999999</v>
      </c>
      <c r="F993" s="90">
        <f>SUM(F994:F999)</f>
        <v>31649.429749999999</v>
      </c>
      <c r="G993" s="67">
        <f t="shared" si="294"/>
        <v>1076.3129100000006</v>
      </c>
    </row>
    <row r="994" spans="1:7" ht="15" customHeight="1">
      <c r="A994" s="324"/>
      <c r="B994" s="324"/>
      <c r="C994" s="96" t="s">
        <v>48</v>
      </c>
      <c r="D994" s="93">
        <v>0</v>
      </c>
      <c r="E994" s="93">
        <v>0</v>
      </c>
      <c r="F994" s="93">
        <v>0</v>
      </c>
      <c r="G994" s="67">
        <f t="shared" si="294"/>
        <v>0</v>
      </c>
    </row>
    <row r="995" spans="1:7">
      <c r="A995" s="324"/>
      <c r="B995" s="324"/>
      <c r="C995" s="87" t="s">
        <v>12</v>
      </c>
      <c r="D995" s="93">
        <v>0</v>
      </c>
      <c r="E995" s="93">
        <v>0</v>
      </c>
      <c r="F995" s="93">
        <v>0</v>
      </c>
      <c r="G995" s="67">
        <f t="shared" si="294"/>
        <v>0</v>
      </c>
    </row>
    <row r="996" spans="1:7" ht="29.25" customHeight="1">
      <c r="A996" s="324"/>
      <c r="B996" s="324"/>
      <c r="C996" s="87" t="s">
        <v>49</v>
      </c>
      <c r="D996" s="93">
        <f>'Приложение 11 '!I601</f>
        <v>32725.74266</v>
      </c>
      <c r="E996" s="93">
        <f>F996</f>
        <v>31649.429749999999</v>
      </c>
      <c r="F996" s="93">
        <f>'Приложение 11 '!M601</f>
        <v>31649.429749999999</v>
      </c>
      <c r="G996" s="67">
        <f t="shared" si="294"/>
        <v>1076.3129100000006</v>
      </c>
    </row>
    <row r="997" spans="1:7" ht="14.25" customHeight="1">
      <c r="A997" s="324"/>
      <c r="B997" s="324"/>
      <c r="C997" s="96" t="s">
        <v>56</v>
      </c>
      <c r="D997" s="93">
        <v>0</v>
      </c>
      <c r="E997" s="93">
        <v>0</v>
      </c>
      <c r="F997" s="93">
        <v>0</v>
      </c>
      <c r="G997" s="67">
        <f t="shared" si="294"/>
        <v>0</v>
      </c>
    </row>
    <row r="998" spans="1:7">
      <c r="A998" s="324"/>
      <c r="B998" s="324"/>
      <c r="C998" s="87" t="s">
        <v>50</v>
      </c>
      <c r="D998" s="93">
        <v>0</v>
      </c>
      <c r="E998" s="93">
        <v>0</v>
      </c>
      <c r="F998" s="93">
        <v>0</v>
      </c>
      <c r="G998" s="67">
        <f t="shared" si="294"/>
        <v>0</v>
      </c>
    </row>
    <row r="999" spans="1:7">
      <c r="A999" s="324"/>
      <c r="B999" s="324"/>
      <c r="C999" s="87" t="s">
        <v>51</v>
      </c>
      <c r="D999" s="93">
        <v>0</v>
      </c>
      <c r="E999" s="93">
        <v>0</v>
      </c>
      <c r="F999" s="93">
        <v>0</v>
      </c>
      <c r="G999" s="67">
        <f t="shared" si="294"/>
        <v>0</v>
      </c>
    </row>
    <row r="1000" spans="1:7" ht="15.75" customHeight="1">
      <c r="A1000" s="324" t="s">
        <v>547</v>
      </c>
      <c r="B1000" s="324" t="s">
        <v>1093</v>
      </c>
      <c r="C1000" s="87" t="s">
        <v>47</v>
      </c>
      <c r="D1000" s="90">
        <f>SUM(D1001:D1006)</f>
        <v>3800</v>
      </c>
      <c r="E1000" s="90">
        <f>SUM(E1001:E1006)</f>
        <v>3800</v>
      </c>
      <c r="F1000" s="90">
        <f>SUM(F1001:F1006)</f>
        <v>3800</v>
      </c>
      <c r="G1000" s="67">
        <f t="shared" si="294"/>
        <v>0</v>
      </c>
    </row>
    <row r="1001" spans="1:7" ht="14.25" customHeight="1">
      <c r="A1001" s="324"/>
      <c r="B1001" s="324"/>
      <c r="C1001" s="96" t="s">
        <v>48</v>
      </c>
      <c r="D1001" s="93">
        <v>0</v>
      </c>
      <c r="E1001" s="93">
        <v>0</v>
      </c>
      <c r="F1001" s="93">
        <v>0</v>
      </c>
      <c r="G1001" s="67">
        <f t="shared" si="294"/>
        <v>0</v>
      </c>
    </row>
    <row r="1002" spans="1:7">
      <c r="A1002" s="324"/>
      <c r="B1002" s="324"/>
      <c r="C1002" s="87" t="s">
        <v>12</v>
      </c>
      <c r="D1002" s="93">
        <f>'Приложение 11 '!H604</f>
        <v>669.7</v>
      </c>
      <c r="E1002" s="93">
        <f>F1002</f>
        <v>669.7</v>
      </c>
      <c r="F1002" s="93">
        <f>'Приложение 11 '!L604</f>
        <v>669.7</v>
      </c>
      <c r="G1002" s="67">
        <f t="shared" si="294"/>
        <v>0</v>
      </c>
    </row>
    <row r="1003" spans="1:7" ht="27" customHeight="1">
      <c r="A1003" s="324"/>
      <c r="B1003" s="324"/>
      <c r="C1003" s="87" t="s">
        <v>49</v>
      </c>
      <c r="D1003" s="93">
        <f>'Приложение 11 '!I604</f>
        <v>3130.3</v>
      </c>
      <c r="E1003" s="93">
        <f>F1003</f>
        <v>3130.3</v>
      </c>
      <c r="F1003" s="93">
        <f>'Приложение 11 '!M604</f>
        <v>3130.3</v>
      </c>
      <c r="G1003" s="67">
        <f t="shared" si="294"/>
        <v>0</v>
      </c>
    </row>
    <row r="1004" spans="1:7" ht="14.25" customHeight="1">
      <c r="A1004" s="324"/>
      <c r="B1004" s="324"/>
      <c r="C1004" s="96" t="s">
        <v>56</v>
      </c>
      <c r="D1004" s="93">
        <v>0</v>
      </c>
      <c r="E1004" s="93">
        <v>0</v>
      </c>
      <c r="F1004" s="93">
        <v>0</v>
      </c>
      <c r="G1004" s="67">
        <f t="shared" si="294"/>
        <v>0</v>
      </c>
    </row>
    <row r="1005" spans="1:7">
      <c r="A1005" s="324"/>
      <c r="B1005" s="324"/>
      <c r="C1005" s="87" t="s">
        <v>50</v>
      </c>
      <c r="D1005" s="93">
        <v>0</v>
      </c>
      <c r="E1005" s="93">
        <v>0</v>
      </c>
      <c r="F1005" s="93">
        <v>0</v>
      </c>
      <c r="G1005" s="67">
        <f t="shared" si="294"/>
        <v>0</v>
      </c>
    </row>
    <row r="1006" spans="1:7">
      <c r="A1006" s="324"/>
      <c r="B1006" s="324"/>
      <c r="C1006" s="87" t="s">
        <v>51</v>
      </c>
      <c r="D1006" s="93">
        <v>0</v>
      </c>
      <c r="E1006" s="93">
        <v>0</v>
      </c>
      <c r="F1006" s="93">
        <v>0</v>
      </c>
      <c r="G1006" s="67">
        <f t="shared" si="294"/>
        <v>0</v>
      </c>
    </row>
    <row r="1007" spans="1:7" ht="15.75" customHeight="1">
      <c r="A1007" s="324" t="s">
        <v>342</v>
      </c>
      <c r="B1007" s="324" t="s">
        <v>1366</v>
      </c>
      <c r="C1007" s="87" t="s">
        <v>47</v>
      </c>
      <c r="D1007" s="90">
        <f>SUM(D1008:D1013)</f>
        <v>34400</v>
      </c>
      <c r="E1007" s="90">
        <f>SUM(E1008:E1013)</f>
        <v>34400</v>
      </c>
      <c r="F1007" s="90">
        <f>SUM(F1008:F1013)</f>
        <v>34400</v>
      </c>
      <c r="G1007" s="67">
        <f t="shared" si="294"/>
        <v>0</v>
      </c>
    </row>
    <row r="1008" spans="1:7" ht="13.5" customHeight="1">
      <c r="A1008" s="324"/>
      <c r="B1008" s="324"/>
      <c r="C1008" s="96" t="s">
        <v>48</v>
      </c>
      <c r="D1008" s="93">
        <f>D1015</f>
        <v>0</v>
      </c>
      <c r="E1008" s="93">
        <f t="shared" ref="E1008:F1008" si="295">E1015</f>
        <v>0</v>
      </c>
      <c r="F1008" s="93">
        <f t="shared" si="295"/>
        <v>0</v>
      </c>
      <c r="G1008" s="67">
        <f t="shared" si="294"/>
        <v>0</v>
      </c>
    </row>
    <row r="1009" spans="1:7">
      <c r="A1009" s="324"/>
      <c r="B1009" s="324"/>
      <c r="C1009" s="87" t="s">
        <v>12</v>
      </c>
      <c r="D1009" s="93">
        <f t="shared" ref="D1009:F1009" si="296">D1016</f>
        <v>34021.599999999999</v>
      </c>
      <c r="E1009" s="93">
        <f t="shared" si="296"/>
        <v>34021.599999999999</v>
      </c>
      <c r="F1009" s="93">
        <f t="shared" si="296"/>
        <v>34021.599999999999</v>
      </c>
      <c r="G1009" s="67">
        <f t="shared" si="294"/>
        <v>0</v>
      </c>
    </row>
    <row r="1010" spans="1:7" ht="27.75" customHeight="1">
      <c r="A1010" s="324"/>
      <c r="B1010" s="324"/>
      <c r="C1010" s="87" t="s">
        <v>49</v>
      </c>
      <c r="D1010" s="93">
        <f t="shared" ref="D1010:F1010" si="297">D1017</f>
        <v>378.4</v>
      </c>
      <c r="E1010" s="93">
        <f t="shared" si="297"/>
        <v>378.4</v>
      </c>
      <c r="F1010" s="93">
        <f t="shared" si="297"/>
        <v>378.4</v>
      </c>
      <c r="G1010" s="67">
        <f t="shared" si="294"/>
        <v>0</v>
      </c>
    </row>
    <row r="1011" spans="1:7" ht="14.25" customHeight="1">
      <c r="A1011" s="324"/>
      <c r="B1011" s="324"/>
      <c r="C1011" s="96" t="s">
        <v>56</v>
      </c>
      <c r="D1011" s="93">
        <f t="shared" ref="D1011:F1011" si="298">D1018</f>
        <v>0</v>
      </c>
      <c r="E1011" s="93">
        <f t="shared" si="298"/>
        <v>0</v>
      </c>
      <c r="F1011" s="93">
        <f t="shared" si="298"/>
        <v>0</v>
      </c>
      <c r="G1011" s="67">
        <f t="shared" si="294"/>
        <v>0</v>
      </c>
    </row>
    <row r="1012" spans="1:7">
      <c r="A1012" s="324"/>
      <c r="B1012" s="324"/>
      <c r="C1012" s="87" t="s">
        <v>50</v>
      </c>
      <c r="D1012" s="93">
        <f t="shared" ref="D1012:F1012" si="299">D1019</f>
        <v>0</v>
      </c>
      <c r="E1012" s="93">
        <f t="shared" si="299"/>
        <v>0</v>
      </c>
      <c r="F1012" s="93">
        <f t="shared" si="299"/>
        <v>0</v>
      </c>
      <c r="G1012" s="67">
        <f t="shared" si="294"/>
        <v>0</v>
      </c>
    </row>
    <row r="1013" spans="1:7">
      <c r="A1013" s="324"/>
      <c r="B1013" s="324"/>
      <c r="C1013" s="87" t="s">
        <v>51</v>
      </c>
      <c r="D1013" s="93">
        <f t="shared" ref="D1013:F1013" si="300">D1020</f>
        <v>0</v>
      </c>
      <c r="E1013" s="93">
        <f t="shared" si="300"/>
        <v>0</v>
      </c>
      <c r="F1013" s="93">
        <f t="shared" si="300"/>
        <v>0</v>
      </c>
      <c r="G1013" s="67">
        <f t="shared" si="294"/>
        <v>0</v>
      </c>
    </row>
    <row r="1014" spans="1:7" ht="15.75" customHeight="1">
      <c r="A1014" s="324" t="s">
        <v>379</v>
      </c>
      <c r="B1014" s="324" t="s">
        <v>1368</v>
      </c>
      <c r="C1014" s="87" t="s">
        <v>47</v>
      </c>
      <c r="D1014" s="90">
        <f>SUM(D1015:D1020)</f>
        <v>34400</v>
      </c>
      <c r="E1014" s="90">
        <f>SUM(E1015:E1020)</f>
        <v>34400</v>
      </c>
      <c r="F1014" s="90">
        <f>SUM(F1015:F1020)</f>
        <v>34400</v>
      </c>
      <c r="G1014" s="67">
        <f t="shared" si="294"/>
        <v>0</v>
      </c>
    </row>
    <row r="1015" spans="1:7" ht="13.5" customHeight="1">
      <c r="A1015" s="324"/>
      <c r="B1015" s="324"/>
      <c r="C1015" s="96" t="s">
        <v>48</v>
      </c>
      <c r="D1015" s="93">
        <v>0</v>
      </c>
      <c r="E1015" s="93">
        <v>0</v>
      </c>
      <c r="F1015" s="93">
        <v>0</v>
      </c>
      <c r="G1015" s="67">
        <f t="shared" si="294"/>
        <v>0</v>
      </c>
    </row>
    <row r="1016" spans="1:7">
      <c r="A1016" s="324"/>
      <c r="B1016" s="324"/>
      <c r="C1016" s="87" t="s">
        <v>12</v>
      </c>
      <c r="D1016" s="93">
        <f>'Приложение 11 '!H611</f>
        <v>34021.599999999999</v>
      </c>
      <c r="E1016" s="93">
        <f>F1016</f>
        <v>34021.599999999999</v>
      </c>
      <c r="F1016" s="93">
        <f>'Приложение 11 '!L611</f>
        <v>34021.599999999999</v>
      </c>
      <c r="G1016" s="67">
        <f t="shared" si="294"/>
        <v>0</v>
      </c>
    </row>
    <row r="1017" spans="1:7" ht="28.5" customHeight="1">
      <c r="A1017" s="324"/>
      <c r="B1017" s="324"/>
      <c r="C1017" s="87" t="s">
        <v>49</v>
      </c>
      <c r="D1017" s="93">
        <f>'Приложение 11 '!I611</f>
        <v>378.4</v>
      </c>
      <c r="E1017" s="93">
        <f>F1017</f>
        <v>378.4</v>
      </c>
      <c r="F1017" s="93">
        <f>'Приложение 11 '!M611</f>
        <v>378.4</v>
      </c>
      <c r="G1017" s="67">
        <f t="shared" si="294"/>
        <v>0</v>
      </c>
    </row>
    <row r="1018" spans="1:7" ht="15.75" customHeight="1">
      <c r="A1018" s="324"/>
      <c r="B1018" s="324"/>
      <c r="C1018" s="96" t="s">
        <v>56</v>
      </c>
      <c r="D1018" s="93">
        <v>0</v>
      </c>
      <c r="E1018" s="93">
        <v>0</v>
      </c>
      <c r="F1018" s="93">
        <v>0</v>
      </c>
      <c r="G1018" s="67">
        <f t="shared" si="294"/>
        <v>0</v>
      </c>
    </row>
    <row r="1019" spans="1:7">
      <c r="A1019" s="324"/>
      <c r="B1019" s="324"/>
      <c r="C1019" s="87" t="s">
        <v>50</v>
      </c>
      <c r="D1019" s="93">
        <v>0</v>
      </c>
      <c r="E1019" s="93">
        <v>0</v>
      </c>
      <c r="F1019" s="93">
        <v>0</v>
      </c>
      <c r="G1019" s="67">
        <f t="shared" si="294"/>
        <v>0</v>
      </c>
    </row>
    <row r="1020" spans="1:7">
      <c r="A1020" s="324"/>
      <c r="B1020" s="324"/>
      <c r="C1020" s="87" t="s">
        <v>51</v>
      </c>
      <c r="D1020" s="93">
        <v>0</v>
      </c>
      <c r="E1020" s="93">
        <v>0</v>
      </c>
      <c r="F1020" s="93">
        <v>0</v>
      </c>
      <c r="G1020" s="67">
        <f t="shared" si="294"/>
        <v>0</v>
      </c>
    </row>
    <row r="1021" spans="1:7" ht="15.75" customHeight="1">
      <c r="A1021" s="324" t="s">
        <v>617</v>
      </c>
      <c r="B1021" s="324" t="s">
        <v>1502</v>
      </c>
      <c r="C1021" s="87" t="s">
        <v>47</v>
      </c>
      <c r="D1021" s="90">
        <f>SUM(D1022:D1027)</f>
        <v>61057.585449999999</v>
      </c>
      <c r="E1021" s="90">
        <f>SUM(E1022:E1027)</f>
        <v>59086.260649999997</v>
      </c>
      <c r="F1021" s="90">
        <f>SUM(F1022:F1027)</f>
        <v>59086.260649999997</v>
      </c>
      <c r="G1021" s="67">
        <f t="shared" si="294"/>
        <v>1971.3248000000021</v>
      </c>
    </row>
    <row r="1022" spans="1:7" ht="13.5" customHeight="1">
      <c r="A1022" s="324"/>
      <c r="B1022" s="324"/>
      <c r="C1022" s="96" t="s">
        <v>48</v>
      </c>
      <c r="D1022" s="93">
        <f>D1029+D1036</f>
        <v>0</v>
      </c>
      <c r="E1022" s="93">
        <f t="shared" ref="E1022:F1022" si="301">E1029+E1036</f>
        <v>0</v>
      </c>
      <c r="F1022" s="93">
        <f t="shared" si="301"/>
        <v>0</v>
      </c>
      <c r="G1022" s="67">
        <f t="shared" si="294"/>
        <v>0</v>
      </c>
    </row>
    <row r="1023" spans="1:7">
      <c r="A1023" s="324"/>
      <c r="B1023" s="324"/>
      <c r="C1023" s="87" t="s">
        <v>12</v>
      </c>
      <c r="D1023" s="93">
        <f t="shared" ref="D1023:F1023" si="302">D1030+D1037</f>
        <v>54438.1</v>
      </c>
      <c r="E1023" s="93">
        <f t="shared" si="302"/>
        <v>52466.775199999996</v>
      </c>
      <c r="F1023" s="93">
        <f t="shared" si="302"/>
        <v>52466.775199999996</v>
      </c>
      <c r="G1023" s="67">
        <f t="shared" si="294"/>
        <v>1971.3248000000021</v>
      </c>
    </row>
    <row r="1024" spans="1:7" ht="27.75" customHeight="1">
      <c r="A1024" s="324"/>
      <c r="B1024" s="324"/>
      <c r="C1024" s="87" t="s">
        <v>49</v>
      </c>
      <c r="D1024" s="93">
        <f t="shared" ref="D1024:F1024" si="303">D1031+D1038</f>
        <v>6619.4854500000001</v>
      </c>
      <c r="E1024" s="93">
        <f t="shared" si="303"/>
        <v>6619.4854500000001</v>
      </c>
      <c r="F1024" s="93">
        <f t="shared" si="303"/>
        <v>6619.4854500000001</v>
      </c>
      <c r="G1024" s="67">
        <f t="shared" si="294"/>
        <v>0</v>
      </c>
    </row>
    <row r="1025" spans="1:7" ht="14.25" customHeight="1">
      <c r="A1025" s="324"/>
      <c r="B1025" s="324"/>
      <c r="C1025" s="96" t="s">
        <v>56</v>
      </c>
      <c r="D1025" s="93">
        <f t="shared" ref="D1025:F1025" si="304">D1032+D1039</f>
        <v>0</v>
      </c>
      <c r="E1025" s="93">
        <f t="shared" si="304"/>
        <v>0</v>
      </c>
      <c r="F1025" s="93">
        <f t="shared" si="304"/>
        <v>0</v>
      </c>
      <c r="G1025" s="67">
        <f t="shared" si="294"/>
        <v>0</v>
      </c>
    </row>
    <row r="1026" spans="1:7">
      <c r="A1026" s="324"/>
      <c r="B1026" s="324"/>
      <c r="C1026" s="87" t="s">
        <v>50</v>
      </c>
      <c r="D1026" s="93">
        <f t="shared" ref="D1026:F1026" si="305">D1033+D1040</f>
        <v>0</v>
      </c>
      <c r="E1026" s="93">
        <f t="shared" si="305"/>
        <v>0</v>
      </c>
      <c r="F1026" s="93">
        <f t="shared" si="305"/>
        <v>0</v>
      </c>
      <c r="G1026" s="67">
        <f t="shared" si="294"/>
        <v>0</v>
      </c>
    </row>
    <row r="1027" spans="1:7">
      <c r="A1027" s="324"/>
      <c r="B1027" s="324"/>
      <c r="C1027" s="87" t="s">
        <v>51</v>
      </c>
      <c r="D1027" s="93">
        <f t="shared" ref="D1027:F1027" si="306">D1034+D1041</f>
        <v>0</v>
      </c>
      <c r="E1027" s="93">
        <f t="shared" si="306"/>
        <v>0</v>
      </c>
      <c r="F1027" s="93">
        <f t="shared" si="306"/>
        <v>0</v>
      </c>
      <c r="G1027" s="67">
        <f t="shared" si="294"/>
        <v>0</v>
      </c>
    </row>
    <row r="1028" spans="1:7" ht="15.75" customHeight="1">
      <c r="A1028" s="324" t="s">
        <v>384</v>
      </c>
      <c r="B1028" s="324" t="s">
        <v>1503</v>
      </c>
      <c r="C1028" s="87" t="s">
        <v>47</v>
      </c>
      <c r="D1028" s="90">
        <f>SUM(D1029:D1034)</f>
        <v>46506.90883</v>
      </c>
      <c r="E1028" s="90">
        <f>SUM(E1029:E1034)</f>
        <v>44535.584029999998</v>
      </c>
      <c r="F1028" s="90">
        <f>SUM(F1029:F1034)</f>
        <v>44535.584029999998</v>
      </c>
      <c r="G1028" s="67">
        <f t="shared" si="294"/>
        <v>1971.3248000000021</v>
      </c>
    </row>
    <row r="1029" spans="1:7" ht="13.5" customHeight="1">
      <c r="A1029" s="324"/>
      <c r="B1029" s="324"/>
      <c r="C1029" s="96" t="s">
        <v>48</v>
      </c>
      <c r="D1029" s="93">
        <v>0</v>
      </c>
      <c r="E1029" s="93">
        <v>0</v>
      </c>
      <c r="F1029" s="93">
        <v>0</v>
      </c>
      <c r="G1029" s="67">
        <f t="shared" si="294"/>
        <v>0</v>
      </c>
    </row>
    <row r="1030" spans="1:7">
      <c r="A1030" s="324"/>
      <c r="B1030" s="324"/>
      <c r="C1030" s="87" t="s">
        <v>12</v>
      </c>
      <c r="D1030" s="93">
        <f>'Приложение 11 '!H619</f>
        <v>41517.1</v>
      </c>
      <c r="E1030" s="93">
        <f>F1030</f>
        <v>39545.775199999996</v>
      </c>
      <c r="F1030" s="93">
        <f>'Приложение 11 '!L619</f>
        <v>39545.775199999996</v>
      </c>
      <c r="G1030" s="67">
        <f t="shared" si="294"/>
        <v>1971.3248000000021</v>
      </c>
    </row>
    <row r="1031" spans="1:7" ht="28.5" customHeight="1">
      <c r="A1031" s="324"/>
      <c r="B1031" s="324"/>
      <c r="C1031" s="87" t="s">
        <v>49</v>
      </c>
      <c r="D1031" s="93">
        <f>'Приложение 11 '!I619</f>
        <v>4989.8088299999999</v>
      </c>
      <c r="E1031" s="93">
        <f>F1031</f>
        <v>4989.8088299999999</v>
      </c>
      <c r="F1031" s="93">
        <f>'Приложение 11 '!M619</f>
        <v>4989.8088299999999</v>
      </c>
      <c r="G1031" s="67">
        <f t="shared" si="294"/>
        <v>0</v>
      </c>
    </row>
    <row r="1032" spans="1:7" ht="15.75" customHeight="1">
      <c r="A1032" s="324"/>
      <c r="B1032" s="324"/>
      <c r="C1032" s="96" t="s">
        <v>56</v>
      </c>
      <c r="D1032" s="93">
        <v>0</v>
      </c>
      <c r="E1032" s="93">
        <v>0</v>
      </c>
      <c r="F1032" s="93">
        <v>0</v>
      </c>
      <c r="G1032" s="67">
        <f t="shared" si="294"/>
        <v>0</v>
      </c>
    </row>
    <row r="1033" spans="1:7">
      <c r="A1033" s="324"/>
      <c r="B1033" s="324"/>
      <c r="C1033" s="87" t="s">
        <v>50</v>
      </c>
      <c r="D1033" s="93">
        <v>0</v>
      </c>
      <c r="E1033" s="93">
        <v>0</v>
      </c>
      <c r="F1033" s="93">
        <v>0</v>
      </c>
      <c r="G1033" s="67">
        <f t="shared" si="294"/>
        <v>0</v>
      </c>
    </row>
    <row r="1034" spans="1:7">
      <c r="A1034" s="324"/>
      <c r="B1034" s="324"/>
      <c r="C1034" s="87" t="s">
        <v>51</v>
      </c>
      <c r="D1034" s="93">
        <v>0</v>
      </c>
      <c r="E1034" s="93">
        <v>0</v>
      </c>
      <c r="F1034" s="93">
        <v>0</v>
      </c>
      <c r="G1034" s="67">
        <f t="shared" si="294"/>
        <v>0</v>
      </c>
    </row>
    <row r="1035" spans="1:7" ht="15.75" customHeight="1">
      <c r="A1035" s="324" t="s">
        <v>1015</v>
      </c>
      <c r="B1035" s="324" t="s">
        <v>1504</v>
      </c>
      <c r="C1035" s="87" t="s">
        <v>47</v>
      </c>
      <c r="D1035" s="90">
        <f>SUM(D1036:D1041)</f>
        <v>14550.67662</v>
      </c>
      <c r="E1035" s="90">
        <f>SUM(E1036:E1041)</f>
        <v>14550.67662</v>
      </c>
      <c r="F1035" s="90">
        <f>SUM(F1036:F1041)</f>
        <v>14550.67662</v>
      </c>
      <c r="G1035" s="67">
        <f t="shared" si="294"/>
        <v>0</v>
      </c>
    </row>
    <row r="1036" spans="1:7" ht="13.5" customHeight="1">
      <c r="A1036" s="324"/>
      <c r="B1036" s="324"/>
      <c r="C1036" s="96" t="s">
        <v>48</v>
      </c>
      <c r="D1036" s="93">
        <v>0</v>
      </c>
      <c r="E1036" s="93">
        <v>0</v>
      </c>
      <c r="F1036" s="93">
        <v>0</v>
      </c>
      <c r="G1036" s="67">
        <f t="shared" si="294"/>
        <v>0</v>
      </c>
    </row>
    <row r="1037" spans="1:7">
      <c r="A1037" s="324"/>
      <c r="B1037" s="324"/>
      <c r="C1037" s="87" t="s">
        <v>12</v>
      </c>
      <c r="D1037" s="93">
        <f>'Приложение 11 '!H622</f>
        <v>12921</v>
      </c>
      <c r="E1037" s="93">
        <f>F1037</f>
        <v>12921</v>
      </c>
      <c r="F1037" s="93">
        <f>'Приложение 11 '!L622</f>
        <v>12921</v>
      </c>
      <c r="G1037" s="67">
        <f t="shared" si="294"/>
        <v>0</v>
      </c>
    </row>
    <row r="1038" spans="1:7" ht="28.5" customHeight="1">
      <c r="A1038" s="324"/>
      <c r="B1038" s="324"/>
      <c r="C1038" s="87" t="s">
        <v>49</v>
      </c>
      <c r="D1038" s="93">
        <f>'Приложение 11 '!I622</f>
        <v>1629.67662</v>
      </c>
      <c r="E1038" s="93">
        <f>F1038</f>
        <v>1629.67662</v>
      </c>
      <c r="F1038" s="93">
        <f>'Приложение 11 '!M622</f>
        <v>1629.67662</v>
      </c>
      <c r="G1038" s="67">
        <f t="shared" si="294"/>
        <v>0</v>
      </c>
    </row>
    <row r="1039" spans="1:7" ht="15.75" customHeight="1">
      <c r="A1039" s="324"/>
      <c r="B1039" s="324"/>
      <c r="C1039" s="96" t="s">
        <v>56</v>
      </c>
      <c r="D1039" s="93">
        <v>0</v>
      </c>
      <c r="E1039" s="93">
        <v>0</v>
      </c>
      <c r="F1039" s="93">
        <v>0</v>
      </c>
      <c r="G1039" s="67">
        <f t="shared" si="294"/>
        <v>0</v>
      </c>
    </row>
    <row r="1040" spans="1:7">
      <c r="A1040" s="324"/>
      <c r="B1040" s="324"/>
      <c r="C1040" s="87" t="s">
        <v>50</v>
      </c>
      <c r="D1040" s="93">
        <v>0</v>
      </c>
      <c r="E1040" s="93">
        <v>0</v>
      </c>
      <c r="F1040" s="93">
        <v>0</v>
      </c>
      <c r="G1040" s="67">
        <f t="shared" si="294"/>
        <v>0</v>
      </c>
    </row>
    <row r="1041" spans="1:7">
      <c r="A1041" s="324"/>
      <c r="B1041" s="324"/>
      <c r="C1041" s="87" t="s">
        <v>51</v>
      </c>
      <c r="D1041" s="93">
        <v>0</v>
      </c>
      <c r="E1041" s="93">
        <v>0</v>
      </c>
      <c r="F1041" s="93">
        <v>0</v>
      </c>
      <c r="G1041" s="67">
        <f t="shared" si="294"/>
        <v>0</v>
      </c>
    </row>
    <row r="1042" spans="1:7" s="21" customFormat="1" ht="16.5" customHeight="1">
      <c r="A1042" s="330" t="s">
        <v>24</v>
      </c>
      <c r="B1042" s="330" t="s">
        <v>1428</v>
      </c>
      <c r="C1042" s="84" t="s">
        <v>47</v>
      </c>
      <c r="D1042" s="92">
        <f>SUM(D1043:D1048)</f>
        <v>9141.6610000000001</v>
      </c>
      <c r="E1042" s="92">
        <f>SUM(E1043:E1048)</f>
        <v>8985.6440600000005</v>
      </c>
      <c r="F1042" s="92">
        <f>SUM(F1043:F1048)</f>
        <v>8985.6440600000005</v>
      </c>
      <c r="G1042" s="67">
        <f t="shared" si="294"/>
        <v>156.01693999999952</v>
      </c>
    </row>
    <row r="1043" spans="1:7" s="21" customFormat="1" ht="16.5" customHeight="1">
      <c r="A1043" s="330"/>
      <c r="B1043" s="330"/>
      <c r="C1043" s="84" t="s">
        <v>48</v>
      </c>
      <c r="D1043" s="92">
        <f>D1050+D1078+D1106</f>
        <v>0</v>
      </c>
      <c r="E1043" s="92">
        <f t="shared" ref="E1043:F1043" si="307">E1050+E1078+E1106</f>
        <v>0</v>
      </c>
      <c r="F1043" s="92">
        <f t="shared" si="307"/>
        <v>0</v>
      </c>
      <c r="G1043" s="67">
        <f t="shared" si="294"/>
        <v>0</v>
      </c>
    </row>
    <row r="1044" spans="1:7" s="21" customFormat="1" ht="16.5" customHeight="1">
      <c r="A1044" s="330"/>
      <c r="B1044" s="330"/>
      <c r="C1044" s="85" t="s">
        <v>12</v>
      </c>
      <c r="D1044" s="92">
        <f t="shared" ref="D1044:F1044" si="308">D1051+D1079+D1107</f>
        <v>0</v>
      </c>
      <c r="E1044" s="92">
        <f t="shared" si="308"/>
        <v>0</v>
      </c>
      <c r="F1044" s="92">
        <f t="shared" si="308"/>
        <v>0</v>
      </c>
      <c r="G1044" s="67">
        <f t="shared" si="294"/>
        <v>0</v>
      </c>
    </row>
    <row r="1045" spans="1:7" s="21" customFormat="1" ht="16.5" customHeight="1">
      <c r="A1045" s="330"/>
      <c r="B1045" s="330"/>
      <c r="C1045" s="85" t="s">
        <v>49</v>
      </c>
      <c r="D1045" s="92">
        <f t="shared" ref="D1045:F1045" si="309">D1052+D1080+D1108</f>
        <v>9141.6610000000001</v>
      </c>
      <c r="E1045" s="92">
        <f t="shared" si="309"/>
        <v>8985.6440600000005</v>
      </c>
      <c r="F1045" s="92">
        <f t="shared" si="309"/>
        <v>8985.6440600000005</v>
      </c>
      <c r="G1045" s="67">
        <f t="shared" si="294"/>
        <v>156.01693999999952</v>
      </c>
    </row>
    <row r="1046" spans="1:7" s="21" customFormat="1" ht="16.5" customHeight="1">
      <c r="A1046" s="330"/>
      <c r="B1046" s="330"/>
      <c r="C1046" s="84" t="s">
        <v>870</v>
      </c>
      <c r="D1046" s="92">
        <f t="shared" ref="D1046:F1046" si="310">D1053+D1081+D1109</f>
        <v>0</v>
      </c>
      <c r="E1046" s="92">
        <f t="shared" si="310"/>
        <v>0</v>
      </c>
      <c r="F1046" s="92">
        <f t="shared" si="310"/>
        <v>0</v>
      </c>
      <c r="G1046" s="67">
        <f t="shared" si="294"/>
        <v>0</v>
      </c>
    </row>
    <row r="1047" spans="1:7" s="21" customFormat="1" ht="16.5" customHeight="1">
      <c r="A1047" s="330"/>
      <c r="B1047" s="330"/>
      <c r="C1047" s="85" t="s">
        <v>50</v>
      </c>
      <c r="D1047" s="92">
        <f t="shared" ref="D1047:F1047" si="311">D1054+D1082+D1110</f>
        <v>0</v>
      </c>
      <c r="E1047" s="92">
        <f t="shared" si="311"/>
        <v>0</v>
      </c>
      <c r="F1047" s="92">
        <f t="shared" si="311"/>
        <v>0</v>
      </c>
      <c r="G1047" s="67">
        <f t="shared" si="294"/>
        <v>0</v>
      </c>
    </row>
    <row r="1048" spans="1:7" s="21" customFormat="1" ht="16.5" customHeight="1">
      <c r="A1048" s="330"/>
      <c r="B1048" s="330"/>
      <c r="C1048" s="86" t="s">
        <v>51</v>
      </c>
      <c r="D1048" s="92">
        <f t="shared" ref="D1048:F1048" si="312">D1055+D1083+D1111</f>
        <v>0</v>
      </c>
      <c r="E1048" s="92">
        <f t="shared" si="312"/>
        <v>0</v>
      </c>
      <c r="F1048" s="92">
        <f t="shared" si="312"/>
        <v>0</v>
      </c>
      <c r="G1048" s="67">
        <f t="shared" si="294"/>
        <v>0</v>
      </c>
    </row>
    <row r="1049" spans="1:7" s="21" customFormat="1" ht="18" customHeight="1">
      <c r="A1049" s="324" t="s">
        <v>305</v>
      </c>
      <c r="B1049" s="324" t="s">
        <v>1429</v>
      </c>
      <c r="C1049" s="87" t="s">
        <v>47</v>
      </c>
      <c r="D1049" s="90">
        <f>SUM(D1050:D1055)</f>
        <v>750</v>
      </c>
      <c r="E1049" s="90">
        <f>SUM(E1050:E1055)</f>
        <v>748.8</v>
      </c>
      <c r="F1049" s="90">
        <f>SUM(F1050:F1055)</f>
        <v>748.8</v>
      </c>
      <c r="G1049" s="67">
        <f t="shared" si="294"/>
        <v>1.2000000000000455</v>
      </c>
    </row>
    <row r="1050" spans="1:7" s="21" customFormat="1" ht="18" customHeight="1">
      <c r="A1050" s="324"/>
      <c r="B1050" s="324"/>
      <c r="C1050" s="96" t="s">
        <v>48</v>
      </c>
      <c r="D1050" s="93">
        <f>D1057</f>
        <v>0</v>
      </c>
      <c r="E1050" s="93">
        <f t="shared" ref="E1050:F1050" si="313">E1057</f>
        <v>0</v>
      </c>
      <c r="F1050" s="93">
        <f t="shared" si="313"/>
        <v>0</v>
      </c>
      <c r="G1050" s="67">
        <f t="shared" si="294"/>
        <v>0</v>
      </c>
    </row>
    <row r="1051" spans="1:7" s="21" customFormat="1" ht="18" customHeight="1">
      <c r="A1051" s="324"/>
      <c r="B1051" s="324"/>
      <c r="C1051" s="87" t="s">
        <v>12</v>
      </c>
      <c r="D1051" s="93">
        <f t="shared" ref="D1051:F1051" si="314">D1058</f>
        <v>0</v>
      </c>
      <c r="E1051" s="93">
        <f t="shared" si="314"/>
        <v>0</v>
      </c>
      <c r="F1051" s="93">
        <f t="shared" si="314"/>
        <v>0</v>
      </c>
      <c r="G1051" s="67">
        <f t="shared" ref="G1051:G1156" si="315">D1051-E1051</f>
        <v>0</v>
      </c>
    </row>
    <row r="1052" spans="1:7" s="21" customFormat="1" ht="18" customHeight="1">
      <c r="A1052" s="324"/>
      <c r="B1052" s="324"/>
      <c r="C1052" s="87" t="s">
        <v>49</v>
      </c>
      <c r="D1052" s="93">
        <f t="shared" ref="D1052:F1052" si="316">D1059</f>
        <v>750</v>
      </c>
      <c r="E1052" s="93">
        <f t="shared" si="316"/>
        <v>748.8</v>
      </c>
      <c r="F1052" s="93">
        <f t="shared" si="316"/>
        <v>748.8</v>
      </c>
      <c r="G1052" s="67">
        <f t="shared" si="315"/>
        <v>1.2000000000000455</v>
      </c>
    </row>
    <row r="1053" spans="1:7" s="21" customFormat="1" ht="18" customHeight="1">
      <c r="A1053" s="324"/>
      <c r="B1053" s="324"/>
      <c r="C1053" s="96" t="s">
        <v>56</v>
      </c>
      <c r="D1053" s="93">
        <f t="shared" ref="D1053:F1053" si="317">D1060</f>
        <v>0</v>
      </c>
      <c r="E1053" s="93">
        <f t="shared" si="317"/>
        <v>0</v>
      </c>
      <c r="F1053" s="93">
        <f t="shared" si="317"/>
        <v>0</v>
      </c>
      <c r="G1053" s="67">
        <f t="shared" si="315"/>
        <v>0</v>
      </c>
    </row>
    <row r="1054" spans="1:7" s="21" customFormat="1" ht="18" customHeight="1">
      <c r="A1054" s="324"/>
      <c r="B1054" s="324"/>
      <c r="C1054" s="87" t="s">
        <v>50</v>
      </c>
      <c r="D1054" s="93">
        <f t="shared" ref="D1054:F1054" si="318">D1061</f>
        <v>0</v>
      </c>
      <c r="E1054" s="93">
        <f t="shared" si="318"/>
        <v>0</v>
      </c>
      <c r="F1054" s="93">
        <f t="shared" si="318"/>
        <v>0</v>
      </c>
      <c r="G1054" s="67">
        <f t="shared" si="315"/>
        <v>0</v>
      </c>
    </row>
    <row r="1055" spans="1:7" s="21" customFormat="1" ht="18" customHeight="1">
      <c r="A1055" s="324"/>
      <c r="B1055" s="324"/>
      <c r="C1055" s="87" t="s">
        <v>51</v>
      </c>
      <c r="D1055" s="93">
        <f t="shared" ref="D1055:F1055" si="319">D1062</f>
        <v>0</v>
      </c>
      <c r="E1055" s="93">
        <f t="shared" si="319"/>
        <v>0</v>
      </c>
      <c r="F1055" s="93">
        <f t="shared" si="319"/>
        <v>0</v>
      </c>
      <c r="G1055" s="67">
        <f t="shared" si="315"/>
        <v>0</v>
      </c>
    </row>
    <row r="1056" spans="1:7" s="21" customFormat="1" ht="18" customHeight="1">
      <c r="A1056" s="324" t="s">
        <v>18</v>
      </c>
      <c r="B1056" s="324" t="s">
        <v>501</v>
      </c>
      <c r="C1056" s="87" t="s">
        <v>47</v>
      </c>
      <c r="D1056" s="90">
        <f>SUM(D1057:D1062)</f>
        <v>750</v>
      </c>
      <c r="E1056" s="90">
        <f>SUM(E1057:E1062)</f>
        <v>748.8</v>
      </c>
      <c r="F1056" s="90">
        <f>SUM(F1057:F1062)</f>
        <v>748.8</v>
      </c>
      <c r="G1056" s="67">
        <f t="shared" si="315"/>
        <v>1.2000000000000455</v>
      </c>
    </row>
    <row r="1057" spans="1:7" s="21" customFormat="1" ht="18" customHeight="1">
      <c r="A1057" s="324"/>
      <c r="B1057" s="324"/>
      <c r="C1057" s="96" t="s">
        <v>48</v>
      </c>
      <c r="D1057" s="93">
        <f t="shared" ref="D1057:D1062" si="320">D1064+D1071</f>
        <v>0</v>
      </c>
      <c r="E1057" s="93">
        <f t="shared" ref="E1057:F1057" si="321">E1064+E1071</f>
        <v>0</v>
      </c>
      <c r="F1057" s="93">
        <f t="shared" si="321"/>
        <v>0</v>
      </c>
      <c r="G1057" s="67">
        <f t="shared" si="315"/>
        <v>0</v>
      </c>
    </row>
    <row r="1058" spans="1:7" s="21" customFormat="1" ht="18" customHeight="1">
      <c r="A1058" s="324"/>
      <c r="B1058" s="324"/>
      <c r="C1058" s="87" t="s">
        <v>12</v>
      </c>
      <c r="D1058" s="93">
        <f t="shared" si="320"/>
        <v>0</v>
      </c>
      <c r="E1058" s="93">
        <f t="shared" ref="E1058:F1058" si="322">E1065+E1072</f>
        <v>0</v>
      </c>
      <c r="F1058" s="93">
        <f t="shared" si="322"/>
        <v>0</v>
      </c>
      <c r="G1058" s="67">
        <f t="shared" si="315"/>
        <v>0</v>
      </c>
    </row>
    <row r="1059" spans="1:7" s="21" customFormat="1" ht="18" customHeight="1">
      <c r="A1059" s="324"/>
      <c r="B1059" s="324"/>
      <c r="C1059" s="87" t="s">
        <v>49</v>
      </c>
      <c r="D1059" s="93">
        <f t="shared" si="320"/>
        <v>750</v>
      </c>
      <c r="E1059" s="93">
        <f t="shared" ref="E1059:F1059" si="323">E1066+E1073</f>
        <v>748.8</v>
      </c>
      <c r="F1059" s="93">
        <f t="shared" si="323"/>
        <v>748.8</v>
      </c>
      <c r="G1059" s="67">
        <f t="shared" si="315"/>
        <v>1.2000000000000455</v>
      </c>
    </row>
    <row r="1060" spans="1:7" s="21" customFormat="1" ht="18" customHeight="1">
      <c r="A1060" s="324"/>
      <c r="B1060" s="324"/>
      <c r="C1060" s="96" t="s">
        <v>56</v>
      </c>
      <c r="D1060" s="93">
        <f t="shared" si="320"/>
        <v>0</v>
      </c>
      <c r="E1060" s="93">
        <f t="shared" ref="E1060:F1060" si="324">E1067+E1074</f>
        <v>0</v>
      </c>
      <c r="F1060" s="93">
        <f t="shared" si="324"/>
        <v>0</v>
      </c>
      <c r="G1060" s="67">
        <f t="shared" si="315"/>
        <v>0</v>
      </c>
    </row>
    <row r="1061" spans="1:7" s="21" customFormat="1" ht="18" customHeight="1">
      <c r="A1061" s="324"/>
      <c r="B1061" s="324"/>
      <c r="C1061" s="87" t="s">
        <v>50</v>
      </c>
      <c r="D1061" s="93">
        <f t="shared" si="320"/>
        <v>0</v>
      </c>
      <c r="E1061" s="93">
        <f t="shared" ref="E1061:F1061" si="325">E1068+E1075</f>
        <v>0</v>
      </c>
      <c r="F1061" s="93">
        <f t="shared" si="325"/>
        <v>0</v>
      </c>
      <c r="G1061" s="67">
        <f t="shared" si="315"/>
        <v>0</v>
      </c>
    </row>
    <row r="1062" spans="1:7" s="21" customFormat="1" ht="18" customHeight="1">
      <c r="A1062" s="324"/>
      <c r="B1062" s="324"/>
      <c r="C1062" s="87" t="s">
        <v>51</v>
      </c>
      <c r="D1062" s="93">
        <f t="shared" si="320"/>
        <v>0</v>
      </c>
      <c r="E1062" s="93">
        <f t="shared" ref="E1062:F1062" si="326">E1069+E1076</f>
        <v>0</v>
      </c>
      <c r="F1062" s="93">
        <f t="shared" si="326"/>
        <v>0</v>
      </c>
      <c r="G1062" s="67">
        <f t="shared" si="315"/>
        <v>0</v>
      </c>
    </row>
    <row r="1063" spans="1:7" s="21" customFormat="1" ht="18" hidden="1" customHeight="1">
      <c r="A1063" s="324" t="s">
        <v>57</v>
      </c>
      <c r="B1063" s="324" t="s">
        <v>504</v>
      </c>
      <c r="C1063" s="87" t="s">
        <v>47</v>
      </c>
      <c r="D1063" s="90">
        <f>SUM(D1064:D1069)</f>
        <v>162</v>
      </c>
      <c r="E1063" s="90">
        <f>SUM(E1064:E1069)</f>
        <v>162</v>
      </c>
      <c r="F1063" s="90">
        <f>SUM(F1064:F1069)</f>
        <v>162</v>
      </c>
      <c r="G1063" s="67">
        <f t="shared" ref="G1063:G1069" si="327">D1063-E1063</f>
        <v>0</v>
      </c>
    </row>
    <row r="1064" spans="1:7" s="21" customFormat="1" ht="18" hidden="1" customHeight="1">
      <c r="A1064" s="324"/>
      <c r="B1064" s="324"/>
      <c r="C1064" s="96" t="s">
        <v>48</v>
      </c>
      <c r="D1064" s="93">
        <v>0</v>
      </c>
      <c r="E1064" s="93">
        <v>0</v>
      </c>
      <c r="F1064" s="93">
        <v>0</v>
      </c>
      <c r="G1064" s="67">
        <f t="shared" si="327"/>
        <v>0</v>
      </c>
    </row>
    <row r="1065" spans="1:7" s="21" customFormat="1" ht="18" hidden="1" customHeight="1">
      <c r="A1065" s="324"/>
      <c r="B1065" s="324"/>
      <c r="C1065" s="87" t="s">
        <v>12</v>
      </c>
      <c r="D1065" s="93">
        <v>0</v>
      </c>
      <c r="E1065" s="93">
        <v>0</v>
      </c>
      <c r="F1065" s="93">
        <v>0</v>
      </c>
      <c r="G1065" s="67">
        <f t="shared" si="327"/>
        <v>0</v>
      </c>
    </row>
    <row r="1066" spans="1:7" s="21" customFormat="1" ht="18" hidden="1" customHeight="1">
      <c r="A1066" s="324"/>
      <c r="B1066" s="324"/>
      <c r="C1066" s="87" t="s">
        <v>49</v>
      </c>
      <c r="D1066" s="93">
        <f>'Приложение 11 '!I642</f>
        <v>162</v>
      </c>
      <c r="E1066" s="93">
        <f>F1066</f>
        <v>162</v>
      </c>
      <c r="F1066" s="93">
        <f>'Приложение 11 '!M642</f>
        <v>162</v>
      </c>
      <c r="G1066" s="67">
        <f t="shared" si="327"/>
        <v>0</v>
      </c>
    </row>
    <row r="1067" spans="1:7" s="21" customFormat="1" ht="18" hidden="1" customHeight="1">
      <c r="A1067" s="324"/>
      <c r="B1067" s="324"/>
      <c r="C1067" s="96" t="s">
        <v>56</v>
      </c>
      <c r="D1067" s="93">
        <v>0</v>
      </c>
      <c r="E1067" s="93">
        <v>0</v>
      </c>
      <c r="F1067" s="93">
        <v>0</v>
      </c>
      <c r="G1067" s="67">
        <f t="shared" si="327"/>
        <v>0</v>
      </c>
    </row>
    <row r="1068" spans="1:7" s="21" customFormat="1" ht="18" hidden="1" customHeight="1">
      <c r="A1068" s="324"/>
      <c r="B1068" s="324"/>
      <c r="C1068" s="87" t="s">
        <v>50</v>
      </c>
      <c r="D1068" s="93">
        <v>0</v>
      </c>
      <c r="E1068" s="93">
        <v>0</v>
      </c>
      <c r="F1068" s="93">
        <v>0</v>
      </c>
      <c r="G1068" s="67">
        <f t="shared" si="327"/>
        <v>0</v>
      </c>
    </row>
    <row r="1069" spans="1:7" s="21" customFormat="1" ht="18" hidden="1" customHeight="1">
      <c r="A1069" s="324"/>
      <c r="B1069" s="324"/>
      <c r="C1069" s="87" t="s">
        <v>51</v>
      </c>
      <c r="D1069" s="93">
        <v>0</v>
      </c>
      <c r="E1069" s="93">
        <v>0</v>
      </c>
      <c r="F1069" s="93">
        <v>0</v>
      </c>
      <c r="G1069" s="67">
        <f t="shared" si="327"/>
        <v>0</v>
      </c>
    </row>
    <row r="1070" spans="1:7" s="21" customFormat="1" ht="18" hidden="1" customHeight="1">
      <c r="A1070" s="324" t="s">
        <v>456</v>
      </c>
      <c r="B1070" s="324" t="s">
        <v>1603</v>
      </c>
      <c r="C1070" s="87" t="s">
        <v>47</v>
      </c>
      <c r="D1070" s="90">
        <f>SUM(D1071:D1076)</f>
        <v>588</v>
      </c>
      <c r="E1070" s="90">
        <f>SUM(E1071:E1076)</f>
        <v>586.79999999999995</v>
      </c>
      <c r="F1070" s="90">
        <f>SUM(F1071:F1076)</f>
        <v>586.79999999999995</v>
      </c>
      <c r="G1070" s="67">
        <f t="shared" ref="G1070:G1076" si="328">D1070-E1070</f>
        <v>1.2000000000000455</v>
      </c>
    </row>
    <row r="1071" spans="1:7" s="21" customFormat="1" ht="18" hidden="1" customHeight="1">
      <c r="A1071" s="324"/>
      <c r="B1071" s="324"/>
      <c r="C1071" s="96" t="s">
        <v>48</v>
      </c>
      <c r="D1071" s="93">
        <v>0</v>
      </c>
      <c r="E1071" s="93">
        <v>0</v>
      </c>
      <c r="F1071" s="93">
        <v>0</v>
      </c>
      <c r="G1071" s="67">
        <f t="shared" si="328"/>
        <v>0</v>
      </c>
    </row>
    <row r="1072" spans="1:7" s="21" customFormat="1" ht="18" hidden="1" customHeight="1">
      <c r="A1072" s="324"/>
      <c r="B1072" s="324"/>
      <c r="C1072" s="87" t="s">
        <v>12</v>
      </c>
      <c r="D1072" s="93">
        <v>0</v>
      </c>
      <c r="E1072" s="93">
        <v>0</v>
      </c>
      <c r="F1072" s="93">
        <v>0</v>
      </c>
      <c r="G1072" s="67">
        <f t="shared" si="328"/>
        <v>0</v>
      </c>
    </row>
    <row r="1073" spans="1:7" s="21" customFormat="1" ht="18" hidden="1" customHeight="1">
      <c r="A1073" s="324"/>
      <c r="B1073" s="324"/>
      <c r="C1073" s="87" t="s">
        <v>49</v>
      </c>
      <c r="D1073" s="93">
        <f>'Приложение 11 '!I645</f>
        <v>588</v>
      </c>
      <c r="E1073" s="93">
        <f>F1073</f>
        <v>586.79999999999995</v>
      </c>
      <c r="F1073" s="93">
        <f>'Приложение 11 '!M645</f>
        <v>586.79999999999995</v>
      </c>
      <c r="G1073" s="67">
        <f t="shared" si="328"/>
        <v>1.2000000000000455</v>
      </c>
    </row>
    <row r="1074" spans="1:7" s="21" customFormat="1" ht="18" hidden="1" customHeight="1">
      <c r="A1074" s="324"/>
      <c r="B1074" s="324"/>
      <c r="C1074" s="96" t="s">
        <v>56</v>
      </c>
      <c r="D1074" s="93">
        <v>0</v>
      </c>
      <c r="E1074" s="93">
        <v>0</v>
      </c>
      <c r="F1074" s="93">
        <v>0</v>
      </c>
      <c r="G1074" s="67">
        <f t="shared" si="328"/>
        <v>0</v>
      </c>
    </row>
    <row r="1075" spans="1:7" s="21" customFormat="1" ht="18" hidden="1" customHeight="1">
      <c r="A1075" s="324"/>
      <c r="B1075" s="324"/>
      <c r="C1075" s="87" t="s">
        <v>50</v>
      </c>
      <c r="D1075" s="93">
        <v>0</v>
      </c>
      <c r="E1075" s="93">
        <v>0</v>
      </c>
      <c r="F1075" s="93">
        <v>0</v>
      </c>
      <c r="G1075" s="67">
        <f t="shared" si="328"/>
        <v>0</v>
      </c>
    </row>
    <row r="1076" spans="1:7" s="21" customFormat="1" ht="18" hidden="1" customHeight="1">
      <c r="A1076" s="324"/>
      <c r="B1076" s="324"/>
      <c r="C1076" s="87" t="s">
        <v>51</v>
      </c>
      <c r="D1076" s="93">
        <v>0</v>
      </c>
      <c r="E1076" s="93">
        <v>0</v>
      </c>
      <c r="F1076" s="93">
        <v>0</v>
      </c>
      <c r="G1076" s="67">
        <f t="shared" si="328"/>
        <v>0</v>
      </c>
    </row>
    <row r="1077" spans="1:7" s="21" customFormat="1" ht="18" customHeight="1">
      <c r="A1077" s="324" t="s">
        <v>314</v>
      </c>
      <c r="B1077" s="324" t="s">
        <v>507</v>
      </c>
      <c r="C1077" s="87" t="s">
        <v>47</v>
      </c>
      <c r="D1077" s="90">
        <f>SUM(D1078:D1083)</f>
        <v>2672.01</v>
      </c>
      <c r="E1077" s="90">
        <f>SUM(E1078:E1083)</f>
        <v>2603.9037500000004</v>
      </c>
      <c r="F1077" s="90">
        <f>SUM(F1078:F1083)</f>
        <v>2603.9037500000004</v>
      </c>
      <c r="G1077" s="67">
        <f t="shared" si="315"/>
        <v>68.106249999999818</v>
      </c>
    </row>
    <row r="1078" spans="1:7" s="21" customFormat="1" ht="18" customHeight="1">
      <c r="A1078" s="324"/>
      <c r="B1078" s="324"/>
      <c r="C1078" s="96" t="s">
        <v>48</v>
      </c>
      <c r="D1078" s="93">
        <f>D1085</f>
        <v>0</v>
      </c>
      <c r="E1078" s="93">
        <f t="shared" ref="E1078:F1078" si="329">E1085</f>
        <v>0</v>
      </c>
      <c r="F1078" s="93">
        <f t="shared" si="329"/>
        <v>0</v>
      </c>
      <c r="G1078" s="67">
        <f t="shared" si="315"/>
        <v>0</v>
      </c>
    </row>
    <row r="1079" spans="1:7" s="21" customFormat="1" ht="18" customHeight="1">
      <c r="A1079" s="324"/>
      <c r="B1079" s="324"/>
      <c r="C1079" s="87" t="s">
        <v>12</v>
      </c>
      <c r="D1079" s="93">
        <f t="shared" ref="D1079:F1079" si="330">D1086</f>
        <v>0</v>
      </c>
      <c r="E1079" s="93">
        <f t="shared" si="330"/>
        <v>0</v>
      </c>
      <c r="F1079" s="93">
        <f t="shared" si="330"/>
        <v>0</v>
      </c>
      <c r="G1079" s="67">
        <f t="shared" si="315"/>
        <v>0</v>
      </c>
    </row>
    <row r="1080" spans="1:7" s="21" customFormat="1" ht="24" customHeight="1">
      <c r="A1080" s="324"/>
      <c r="B1080" s="324"/>
      <c r="C1080" s="87" t="s">
        <v>49</v>
      </c>
      <c r="D1080" s="93">
        <f t="shared" ref="D1080:F1080" si="331">D1087</f>
        <v>2672.01</v>
      </c>
      <c r="E1080" s="93">
        <f t="shared" si="331"/>
        <v>2603.9037500000004</v>
      </c>
      <c r="F1080" s="93">
        <f t="shared" si="331"/>
        <v>2603.9037500000004</v>
      </c>
      <c r="G1080" s="67">
        <f t="shared" si="315"/>
        <v>68.106249999999818</v>
      </c>
    </row>
    <row r="1081" spans="1:7" s="21" customFormat="1" ht="18" customHeight="1">
      <c r="A1081" s="324"/>
      <c r="B1081" s="324"/>
      <c r="C1081" s="96" t="s">
        <v>56</v>
      </c>
      <c r="D1081" s="93">
        <f t="shared" ref="D1081:F1081" si="332">D1088</f>
        <v>0</v>
      </c>
      <c r="E1081" s="93">
        <f t="shared" si="332"/>
        <v>0</v>
      </c>
      <c r="F1081" s="93">
        <f t="shared" si="332"/>
        <v>0</v>
      </c>
      <c r="G1081" s="67">
        <f t="shared" si="315"/>
        <v>0</v>
      </c>
    </row>
    <row r="1082" spans="1:7" s="21" customFormat="1" ht="18" customHeight="1">
      <c r="A1082" s="324"/>
      <c r="B1082" s="324"/>
      <c r="C1082" s="87" t="s">
        <v>50</v>
      </c>
      <c r="D1082" s="93">
        <f t="shared" ref="D1082:F1082" si="333">D1089</f>
        <v>0</v>
      </c>
      <c r="E1082" s="93">
        <f t="shared" si="333"/>
        <v>0</v>
      </c>
      <c r="F1082" s="93">
        <f t="shared" si="333"/>
        <v>0</v>
      </c>
      <c r="G1082" s="67">
        <f t="shared" si="315"/>
        <v>0</v>
      </c>
    </row>
    <row r="1083" spans="1:7" s="21" customFormat="1" ht="18" customHeight="1">
      <c r="A1083" s="324"/>
      <c r="B1083" s="324"/>
      <c r="C1083" s="87" t="s">
        <v>51</v>
      </c>
      <c r="D1083" s="93">
        <f t="shared" ref="D1083:F1083" si="334">D1090</f>
        <v>0</v>
      </c>
      <c r="E1083" s="93">
        <f t="shared" si="334"/>
        <v>0</v>
      </c>
      <c r="F1083" s="93">
        <f t="shared" si="334"/>
        <v>0</v>
      </c>
      <c r="G1083" s="67">
        <f t="shared" si="315"/>
        <v>0</v>
      </c>
    </row>
    <row r="1084" spans="1:7" s="21" customFormat="1" ht="18" customHeight="1">
      <c r="A1084" s="324" t="s">
        <v>20</v>
      </c>
      <c r="B1084" s="324" t="s">
        <v>509</v>
      </c>
      <c r="C1084" s="87" t="s">
        <v>47</v>
      </c>
      <c r="D1084" s="90">
        <f>SUM(D1085:D1090)</f>
        <v>2672.01</v>
      </c>
      <c r="E1084" s="90">
        <f>SUM(E1085:E1090)</f>
        <v>2603.9037500000004</v>
      </c>
      <c r="F1084" s="90">
        <f>SUM(F1085:F1090)</f>
        <v>2603.9037500000004</v>
      </c>
      <c r="G1084" s="67">
        <f t="shared" si="315"/>
        <v>68.106249999999818</v>
      </c>
    </row>
    <row r="1085" spans="1:7" s="21" customFormat="1" ht="18" customHeight="1">
      <c r="A1085" s="324"/>
      <c r="B1085" s="324"/>
      <c r="C1085" s="96" t="s">
        <v>48</v>
      </c>
      <c r="D1085" s="93">
        <f t="shared" ref="D1085:D1090" si="335">D1092+D1099</f>
        <v>0</v>
      </c>
      <c r="E1085" s="93">
        <f t="shared" ref="E1085:F1085" si="336">E1092+E1099</f>
        <v>0</v>
      </c>
      <c r="F1085" s="93">
        <f t="shared" si="336"/>
        <v>0</v>
      </c>
      <c r="G1085" s="67">
        <f t="shared" si="315"/>
        <v>0</v>
      </c>
    </row>
    <row r="1086" spans="1:7" s="21" customFormat="1" ht="18" customHeight="1">
      <c r="A1086" s="324"/>
      <c r="B1086" s="324"/>
      <c r="C1086" s="87" t="s">
        <v>12</v>
      </c>
      <c r="D1086" s="93">
        <f t="shared" si="335"/>
        <v>0</v>
      </c>
      <c r="E1086" s="93">
        <f t="shared" ref="E1086:F1086" si="337">E1093+E1100</f>
        <v>0</v>
      </c>
      <c r="F1086" s="93">
        <f t="shared" si="337"/>
        <v>0</v>
      </c>
      <c r="G1086" s="67">
        <f t="shared" si="315"/>
        <v>0</v>
      </c>
    </row>
    <row r="1087" spans="1:7" s="21" customFormat="1" ht="25.5" customHeight="1">
      <c r="A1087" s="324"/>
      <c r="B1087" s="324"/>
      <c r="C1087" s="87" t="s">
        <v>49</v>
      </c>
      <c r="D1087" s="93">
        <f t="shared" si="335"/>
        <v>2672.01</v>
      </c>
      <c r="E1087" s="93">
        <f t="shared" ref="E1087:F1087" si="338">E1094+E1101</f>
        <v>2603.9037500000004</v>
      </c>
      <c r="F1087" s="93">
        <f t="shared" si="338"/>
        <v>2603.9037500000004</v>
      </c>
      <c r="G1087" s="67">
        <f t="shared" si="315"/>
        <v>68.106249999999818</v>
      </c>
    </row>
    <row r="1088" spans="1:7" s="21" customFormat="1" ht="18" customHeight="1">
      <c r="A1088" s="324"/>
      <c r="B1088" s="324"/>
      <c r="C1088" s="96" t="s">
        <v>56</v>
      </c>
      <c r="D1088" s="93">
        <f t="shared" si="335"/>
        <v>0</v>
      </c>
      <c r="E1088" s="93">
        <f t="shared" ref="E1088:F1088" si="339">E1095+E1102</f>
        <v>0</v>
      </c>
      <c r="F1088" s="93">
        <f t="shared" si="339"/>
        <v>0</v>
      </c>
      <c r="G1088" s="67">
        <f t="shared" si="315"/>
        <v>0</v>
      </c>
    </row>
    <row r="1089" spans="1:7" s="21" customFormat="1" ht="18" customHeight="1">
      <c r="A1089" s="324"/>
      <c r="B1089" s="324"/>
      <c r="C1089" s="87" t="s">
        <v>50</v>
      </c>
      <c r="D1089" s="93">
        <f t="shared" si="335"/>
        <v>0</v>
      </c>
      <c r="E1089" s="93">
        <f t="shared" ref="E1089:F1089" si="340">E1096+E1103</f>
        <v>0</v>
      </c>
      <c r="F1089" s="93">
        <f t="shared" si="340"/>
        <v>0</v>
      </c>
      <c r="G1089" s="67">
        <f t="shared" si="315"/>
        <v>0</v>
      </c>
    </row>
    <row r="1090" spans="1:7" s="21" customFormat="1" ht="18" customHeight="1">
      <c r="A1090" s="324"/>
      <c r="B1090" s="324"/>
      <c r="C1090" s="87" t="s">
        <v>51</v>
      </c>
      <c r="D1090" s="93">
        <f t="shared" si="335"/>
        <v>0</v>
      </c>
      <c r="E1090" s="93">
        <f t="shared" ref="E1090:F1090" si="341">E1097+E1104</f>
        <v>0</v>
      </c>
      <c r="F1090" s="93">
        <f t="shared" si="341"/>
        <v>0</v>
      </c>
      <c r="G1090" s="67">
        <f t="shared" si="315"/>
        <v>0</v>
      </c>
    </row>
    <row r="1091" spans="1:7" s="21" customFormat="1" ht="18" hidden="1" customHeight="1">
      <c r="A1091" s="324" t="s">
        <v>21</v>
      </c>
      <c r="B1091" s="324" t="s">
        <v>510</v>
      </c>
      <c r="C1091" s="87" t="s">
        <v>47</v>
      </c>
      <c r="D1091" s="90">
        <f>SUM(D1092:D1097)</f>
        <v>2555.0100000000002</v>
      </c>
      <c r="E1091" s="90">
        <f>SUM(E1092:E1097)</f>
        <v>2490.2828800000002</v>
      </c>
      <c r="F1091" s="90">
        <f>SUM(F1092:F1097)</f>
        <v>2490.2828800000002</v>
      </c>
      <c r="G1091" s="67">
        <f t="shared" ref="G1091:G1097" si="342">D1091-E1091</f>
        <v>64.727120000000014</v>
      </c>
    </row>
    <row r="1092" spans="1:7" s="21" customFormat="1" ht="18" hidden="1" customHeight="1">
      <c r="A1092" s="324"/>
      <c r="B1092" s="324"/>
      <c r="C1092" s="96" t="s">
        <v>48</v>
      </c>
      <c r="D1092" s="93">
        <v>0</v>
      </c>
      <c r="E1092" s="93">
        <v>0</v>
      </c>
      <c r="F1092" s="93">
        <v>0</v>
      </c>
      <c r="G1092" s="67">
        <f t="shared" si="342"/>
        <v>0</v>
      </c>
    </row>
    <row r="1093" spans="1:7" s="21" customFormat="1" ht="18" hidden="1" customHeight="1">
      <c r="A1093" s="324"/>
      <c r="B1093" s="324"/>
      <c r="C1093" s="87" t="s">
        <v>12</v>
      </c>
      <c r="D1093" s="93">
        <v>0</v>
      </c>
      <c r="E1093" s="93">
        <v>0</v>
      </c>
      <c r="F1093" s="93">
        <v>0</v>
      </c>
      <c r="G1093" s="67">
        <f t="shared" si="342"/>
        <v>0</v>
      </c>
    </row>
    <row r="1094" spans="1:7" s="21" customFormat="1" ht="18" hidden="1" customHeight="1">
      <c r="A1094" s="324"/>
      <c r="B1094" s="324"/>
      <c r="C1094" s="87" t="s">
        <v>49</v>
      </c>
      <c r="D1094" s="93">
        <f>'Приложение 11 '!I656</f>
        <v>2555.0100000000002</v>
      </c>
      <c r="E1094" s="93">
        <f>F1094</f>
        <v>2490.2828800000002</v>
      </c>
      <c r="F1094" s="93">
        <f>'Приложение 11 '!M656</f>
        <v>2490.2828800000002</v>
      </c>
      <c r="G1094" s="67">
        <f t="shared" si="342"/>
        <v>64.727120000000014</v>
      </c>
    </row>
    <row r="1095" spans="1:7" s="21" customFormat="1" ht="18" hidden="1" customHeight="1">
      <c r="A1095" s="324"/>
      <c r="B1095" s="324"/>
      <c r="C1095" s="96" t="s">
        <v>56</v>
      </c>
      <c r="D1095" s="93">
        <v>0</v>
      </c>
      <c r="E1095" s="93">
        <v>0</v>
      </c>
      <c r="F1095" s="93">
        <v>0</v>
      </c>
      <c r="G1095" s="67">
        <f t="shared" si="342"/>
        <v>0</v>
      </c>
    </row>
    <row r="1096" spans="1:7" s="21" customFormat="1" ht="18" hidden="1" customHeight="1">
      <c r="A1096" s="324"/>
      <c r="B1096" s="324"/>
      <c r="C1096" s="87" t="s">
        <v>50</v>
      </c>
      <c r="D1096" s="93">
        <v>0</v>
      </c>
      <c r="E1096" s="93">
        <v>0</v>
      </c>
      <c r="F1096" s="93">
        <v>0</v>
      </c>
      <c r="G1096" s="67">
        <f t="shared" si="342"/>
        <v>0</v>
      </c>
    </row>
    <row r="1097" spans="1:7" s="21" customFormat="1" ht="18" hidden="1" customHeight="1">
      <c r="A1097" s="324"/>
      <c r="B1097" s="324"/>
      <c r="C1097" s="87" t="s">
        <v>51</v>
      </c>
      <c r="D1097" s="93">
        <v>0</v>
      </c>
      <c r="E1097" s="93">
        <v>0</v>
      </c>
      <c r="F1097" s="93">
        <v>0</v>
      </c>
      <c r="G1097" s="67">
        <f t="shared" si="342"/>
        <v>0</v>
      </c>
    </row>
    <row r="1098" spans="1:7" s="21" customFormat="1" ht="18" hidden="1" customHeight="1">
      <c r="A1098" s="324" t="s">
        <v>319</v>
      </c>
      <c r="B1098" s="324" t="s">
        <v>511</v>
      </c>
      <c r="C1098" s="87" t="s">
        <v>47</v>
      </c>
      <c r="D1098" s="90">
        <f>SUM(D1099:D1104)</f>
        <v>117</v>
      </c>
      <c r="E1098" s="90">
        <f>SUM(E1099:E1104)</f>
        <v>113.62087</v>
      </c>
      <c r="F1098" s="90">
        <f>SUM(F1099:F1104)</f>
        <v>113.62087</v>
      </c>
      <c r="G1098" s="67">
        <f t="shared" ref="G1098:G1104" si="343">D1098-E1098</f>
        <v>3.3791300000000035</v>
      </c>
    </row>
    <row r="1099" spans="1:7" s="21" customFormat="1" ht="18" hidden="1" customHeight="1">
      <c r="A1099" s="324"/>
      <c r="B1099" s="324"/>
      <c r="C1099" s="96" t="s">
        <v>48</v>
      </c>
      <c r="D1099" s="93">
        <v>0</v>
      </c>
      <c r="E1099" s="93">
        <v>0</v>
      </c>
      <c r="F1099" s="93">
        <v>0</v>
      </c>
      <c r="G1099" s="67">
        <f t="shared" si="343"/>
        <v>0</v>
      </c>
    </row>
    <row r="1100" spans="1:7" s="21" customFormat="1" ht="18" hidden="1" customHeight="1">
      <c r="A1100" s="324"/>
      <c r="B1100" s="324"/>
      <c r="C1100" s="87" t="s">
        <v>12</v>
      </c>
      <c r="D1100" s="93">
        <v>0</v>
      </c>
      <c r="E1100" s="93">
        <v>0</v>
      </c>
      <c r="F1100" s="93">
        <v>0</v>
      </c>
      <c r="G1100" s="67">
        <f t="shared" si="343"/>
        <v>0</v>
      </c>
    </row>
    <row r="1101" spans="1:7" s="21" customFormat="1" ht="18" hidden="1" customHeight="1">
      <c r="A1101" s="324"/>
      <c r="B1101" s="324"/>
      <c r="C1101" s="87" t="s">
        <v>49</v>
      </c>
      <c r="D1101" s="93">
        <f>'Приложение 11 '!I659</f>
        <v>117</v>
      </c>
      <c r="E1101" s="93">
        <f>F1101</f>
        <v>113.62087</v>
      </c>
      <c r="F1101" s="93">
        <f>'Приложение 11 '!M659</f>
        <v>113.62087</v>
      </c>
      <c r="G1101" s="67">
        <f t="shared" si="343"/>
        <v>3.3791300000000035</v>
      </c>
    </row>
    <row r="1102" spans="1:7" s="21" customFormat="1" ht="18" hidden="1" customHeight="1">
      <c r="A1102" s="324"/>
      <c r="B1102" s="324"/>
      <c r="C1102" s="96" t="s">
        <v>56</v>
      </c>
      <c r="D1102" s="93">
        <v>0</v>
      </c>
      <c r="E1102" s="93">
        <v>0</v>
      </c>
      <c r="F1102" s="93">
        <v>0</v>
      </c>
      <c r="G1102" s="67">
        <f t="shared" si="343"/>
        <v>0</v>
      </c>
    </row>
    <row r="1103" spans="1:7" s="21" customFormat="1" ht="18" hidden="1" customHeight="1">
      <c r="A1103" s="324"/>
      <c r="B1103" s="324"/>
      <c r="C1103" s="87" t="s">
        <v>50</v>
      </c>
      <c r="D1103" s="93">
        <v>0</v>
      </c>
      <c r="E1103" s="93">
        <v>0</v>
      </c>
      <c r="F1103" s="93">
        <v>0</v>
      </c>
      <c r="G1103" s="67">
        <f t="shared" si="343"/>
        <v>0</v>
      </c>
    </row>
    <row r="1104" spans="1:7" s="21" customFormat="1" ht="18" hidden="1" customHeight="1">
      <c r="A1104" s="324"/>
      <c r="B1104" s="324"/>
      <c r="C1104" s="87" t="s">
        <v>51</v>
      </c>
      <c r="D1104" s="93">
        <v>0</v>
      </c>
      <c r="E1104" s="93">
        <v>0</v>
      </c>
      <c r="F1104" s="93">
        <v>0</v>
      </c>
      <c r="G1104" s="67">
        <f t="shared" si="343"/>
        <v>0</v>
      </c>
    </row>
    <row r="1105" spans="1:7" s="21" customFormat="1" ht="18" customHeight="1">
      <c r="A1105" s="324" t="s">
        <v>420</v>
      </c>
      <c r="B1105" s="324" t="s">
        <v>1374</v>
      </c>
      <c r="C1105" s="87" t="s">
        <v>47</v>
      </c>
      <c r="D1105" s="90">
        <v>0</v>
      </c>
      <c r="E1105" s="90">
        <f>SUM(E1106:E1111)</f>
        <v>5632.94031</v>
      </c>
      <c r="F1105" s="90">
        <f>SUM(F1106:F1111)</f>
        <v>5632.94031</v>
      </c>
      <c r="G1105" s="67">
        <f t="shared" si="315"/>
        <v>-5632.94031</v>
      </c>
    </row>
    <row r="1106" spans="1:7" s="21" customFormat="1" ht="18" customHeight="1">
      <c r="A1106" s="324"/>
      <c r="B1106" s="324"/>
      <c r="C1106" s="96" t="s">
        <v>48</v>
      </c>
      <c r="D1106" s="93">
        <f>D1113</f>
        <v>0</v>
      </c>
      <c r="E1106" s="93">
        <f t="shared" ref="E1106:F1106" si="344">E1113</f>
        <v>0</v>
      </c>
      <c r="F1106" s="93">
        <f t="shared" si="344"/>
        <v>0</v>
      </c>
      <c r="G1106" s="67">
        <f t="shared" si="315"/>
        <v>0</v>
      </c>
    </row>
    <row r="1107" spans="1:7" s="21" customFormat="1" ht="18" customHeight="1">
      <c r="A1107" s="324"/>
      <c r="B1107" s="324"/>
      <c r="C1107" s="87" t="s">
        <v>12</v>
      </c>
      <c r="D1107" s="93">
        <f t="shared" ref="D1107:F1107" si="345">D1114</f>
        <v>0</v>
      </c>
      <c r="E1107" s="93">
        <f t="shared" si="345"/>
        <v>0</v>
      </c>
      <c r="F1107" s="93">
        <f t="shared" si="345"/>
        <v>0</v>
      </c>
      <c r="G1107" s="67">
        <f t="shared" si="315"/>
        <v>0</v>
      </c>
    </row>
    <row r="1108" spans="1:7" s="21" customFormat="1" ht="30" customHeight="1">
      <c r="A1108" s="324"/>
      <c r="B1108" s="324"/>
      <c r="C1108" s="87" t="s">
        <v>49</v>
      </c>
      <c r="D1108" s="93">
        <f t="shared" ref="D1108:F1108" si="346">D1115</f>
        <v>5719.6509999999998</v>
      </c>
      <c r="E1108" s="93">
        <f t="shared" si="346"/>
        <v>5632.94031</v>
      </c>
      <c r="F1108" s="93">
        <f t="shared" si="346"/>
        <v>5632.94031</v>
      </c>
      <c r="G1108" s="67">
        <f t="shared" si="315"/>
        <v>86.710689999999886</v>
      </c>
    </row>
    <row r="1109" spans="1:7" s="21" customFormat="1" ht="18" customHeight="1">
      <c r="A1109" s="324"/>
      <c r="B1109" s="324"/>
      <c r="C1109" s="96" t="s">
        <v>56</v>
      </c>
      <c r="D1109" s="93">
        <f t="shared" ref="D1109:F1109" si="347">D1116</f>
        <v>0</v>
      </c>
      <c r="E1109" s="93">
        <f t="shared" si="347"/>
        <v>0</v>
      </c>
      <c r="F1109" s="93">
        <f t="shared" si="347"/>
        <v>0</v>
      </c>
      <c r="G1109" s="67">
        <f t="shared" si="315"/>
        <v>0</v>
      </c>
    </row>
    <row r="1110" spans="1:7" s="21" customFormat="1" ht="18" customHeight="1">
      <c r="A1110" s="324"/>
      <c r="B1110" s="324"/>
      <c r="C1110" s="87" t="s">
        <v>50</v>
      </c>
      <c r="D1110" s="93">
        <f t="shared" ref="D1110:F1110" si="348">D1117</f>
        <v>0</v>
      </c>
      <c r="E1110" s="93">
        <f t="shared" si="348"/>
        <v>0</v>
      </c>
      <c r="F1110" s="93">
        <f t="shared" si="348"/>
        <v>0</v>
      </c>
      <c r="G1110" s="67">
        <f t="shared" si="315"/>
        <v>0</v>
      </c>
    </row>
    <row r="1111" spans="1:7" s="21" customFormat="1" ht="18" customHeight="1">
      <c r="A1111" s="324"/>
      <c r="B1111" s="324"/>
      <c r="C1111" s="87" t="s">
        <v>51</v>
      </c>
      <c r="D1111" s="93">
        <f t="shared" ref="D1111:F1111" si="349">D1118</f>
        <v>0</v>
      </c>
      <c r="E1111" s="93">
        <f t="shared" si="349"/>
        <v>0</v>
      </c>
      <c r="F1111" s="93">
        <f t="shared" si="349"/>
        <v>0</v>
      </c>
      <c r="G1111" s="67">
        <f t="shared" si="315"/>
        <v>0</v>
      </c>
    </row>
    <row r="1112" spans="1:7" s="21" customFormat="1" ht="18" customHeight="1">
      <c r="A1112" s="324" t="s">
        <v>379</v>
      </c>
      <c r="B1112" s="324" t="s">
        <v>513</v>
      </c>
      <c r="C1112" s="87" t="s">
        <v>47</v>
      </c>
      <c r="D1112" s="90">
        <f>SUM(D1113:D1118)</f>
        <v>5719.6509999999998</v>
      </c>
      <c r="E1112" s="90">
        <f>SUM(E1113:E1118)</f>
        <v>5632.94031</v>
      </c>
      <c r="F1112" s="90">
        <f>SUM(F1113:F1118)</f>
        <v>5632.94031</v>
      </c>
      <c r="G1112" s="67">
        <f t="shared" si="315"/>
        <v>86.710689999999886</v>
      </c>
    </row>
    <row r="1113" spans="1:7" s="21" customFormat="1" ht="18" customHeight="1">
      <c r="A1113" s="324"/>
      <c r="B1113" s="324"/>
      <c r="C1113" s="96" t="s">
        <v>48</v>
      </c>
      <c r="D1113" s="93">
        <f t="shared" ref="D1113:D1118" si="350">D1120+D1127</f>
        <v>0</v>
      </c>
      <c r="E1113" s="93">
        <f t="shared" ref="E1113:F1113" si="351">E1120+E1127</f>
        <v>0</v>
      </c>
      <c r="F1113" s="93">
        <f t="shared" si="351"/>
        <v>0</v>
      </c>
      <c r="G1113" s="67">
        <f t="shared" si="315"/>
        <v>0</v>
      </c>
    </row>
    <row r="1114" spans="1:7" s="21" customFormat="1" ht="18" customHeight="1">
      <c r="A1114" s="324"/>
      <c r="B1114" s="324"/>
      <c r="C1114" s="87" t="s">
        <v>12</v>
      </c>
      <c r="D1114" s="93">
        <f t="shared" si="350"/>
        <v>0</v>
      </c>
      <c r="E1114" s="93">
        <f t="shared" ref="E1114:F1114" si="352">E1121+E1128</f>
        <v>0</v>
      </c>
      <c r="F1114" s="93">
        <f t="shared" si="352"/>
        <v>0</v>
      </c>
      <c r="G1114" s="67">
        <f t="shared" si="315"/>
        <v>0</v>
      </c>
    </row>
    <row r="1115" spans="1:7" s="21" customFormat="1" ht="25.5" customHeight="1">
      <c r="A1115" s="324"/>
      <c r="B1115" s="324"/>
      <c r="C1115" s="87" t="s">
        <v>49</v>
      </c>
      <c r="D1115" s="93">
        <f t="shared" si="350"/>
        <v>5719.6509999999998</v>
      </c>
      <c r="E1115" s="93">
        <f t="shared" ref="E1115:F1115" si="353">E1122+E1129</f>
        <v>5632.94031</v>
      </c>
      <c r="F1115" s="93">
        <f t="shared" si="353"/>
        <v>5632.94031</v>
      </c>
      <c r="G1115" s="67">
        <f t="shared" si="315"/>
        <v>86.710689999999886</v>
      </c>
    </row>
    <row r="1116" spans="1:7" s="21" customFormat="1" ht="18" customHeight="1">
      <c r="A1116" s="324"/>
      <c r="B1116" s="324"/>
      <c r="C1116" s="96" t="s">
        <v>56</v>
      </c>
      <c r="D1116" s="93">
        <f t="shared" si="350"/>
        <v>0</v>
      </c>
      <c r="E1116" s="93">
        <f t="shared" ref="E1116:F1116" si="354">E1123+E1130</f>
        <v>0</v>
      </c>
      <c r="F1116" s="93">
        <f t="shared" si="354"/>
        <v>0</v>
      </c>
      <c r="G1116" s="67">
        <f t="shared" si="315"/>
        <v>0</v>
      </c>
    </row>
    <row r="1117" spans="1:7" s="21" customFormat="1" ht="18" customHeight="1">
      <c r="A1117" s="324"/>
      <c r="B1117" s="324"/>
      <c r="C1117" s="87" t="s">
        <v>50</v>
      </c>
      <c r="D1117" s="93">
        <f t="shared" si="350"/>
        <v>0</v>
      </c>
      <c r="E1117" s="93">
        <f t="shared" ref="E1117:F1117" si="355">E1124+E1131</f>
        <v>0</v>
      </c>
      <c r="F1117" s="93">
        <f t="shared" si="355"/>
        <v>0</v>
      </c>
      <c r="G1117" s="67">
        <f t="shared" si="315"/>
        <v>0</v>
      </c>
    </row>
    <row r="1118" spans="1:7" s="21" customFormat="1" ht="18" customHeight="1">
      <c r="A1118" s="324"/>
      <c r="B1118" s="324"/>
      <c r="C1118" s="87" t="s">
        <v>51</v>
      </c>
      <c r="D1118" s="93">
        <f t="shared" si="350"/>
        <v>0</v>
      </c>
      <c r="E1118" s="93">
        <f t="shared" ref="E1118:F1118" si="356">E1125+E1132</f>
        <v>0</v>
      </c>
      <c r="F1118" s="93">
        <f t="shared" si="356"/>
        <v>0</v>
      </c>
      <c r="G1118" s="67">
        <f t="shared" si="315"/>
        <v>0</v>
      </c>
    </row>
    <row r="1119" spans="1:7" s="21" customFormat="1" ht="18" hidden="1" customHeight="1">
      <c r="A1119" s="326" t="s">
        <v>796</v>
      </c>
      <c r="B1119" s="324" t="s">
        <v>1604</v>
      </c>
      <c r="C1119" s="87" t="s">
        <v>47</v>
      </c>
      <c r="D1119" s="90">
        <f>SUM(D1120:D1125)</f>
        <v>5452.6509999999998</v>
      </c>
      <c r="E1119" s="90">
        <f>SUM(E1120:E1125)</f>
        <v>5366.8383100000001</v>
      </c>
      <c r="F1119" s="90">
        <f>SUM(F1120:F1125)</f>
        <v>5366.8383100000001</v>
      </c>
      <c r="G1119" s="67">
        <f t="shared" ref="G1119:G1125" si="357">D1119-E1119</f>
        <v>85.812689999999748</v>
      </c>
    </row>
    <row r="1120" spans="1:7" s="21" customFormat="1" ht="18" hidden="1" customHeight="1">
      <c r="A1120" s="327"/>
      <c r="B1120" s="324"/>
      <c r="C1120" s="96" t="s">
        <v>48</v>
      </c>
      <c r="D1120" s="93">
        <v>0</v>
      </c>
      <c r="E1120" s="93">
        <v>0</v>
      </c>
      <c r="F1120" s="93">
        <v>0</v>
      </c>
      <c r="G1120" s="67">
        <f t="shared" si="357"/>
        <v>0</v>
      </c>
    </row>
    <row r="1121" spans="1:7" s="21" customFormat="1" ht="18" hidden="1" customHeight="1">
      <c r="A1121" s="327"/>
      <c r="B1121" s="324"/>
      <c r="C1121" s="87" t="s">
        <v>12</v>
      </c>
      <c r="D1121" s="93">
        <v>0</v>
      </c>
      <c r="E1121" s="93">
        <v>0</v>
      </c>
      <c r="F1121" s="93">
        <v>0</v>
      </c>
      <c r="G1121" s="67">
        <f t="shared" si="357"/>
        <v>0</v>
      </c>
    </row>
    <row r="1122" spans="1:7" s="21" customFormat="1" ht="18" hidden="1" customHeight="1">
      <c r="A1122" s="327"/>
      <c r="B1122" s="324"/>
      <c r="C1122" s="87" t="s">
        <v>49</v>
      </c>
      <c r="D1122" s="93">
        <f>'Приложение 11 '!I670</f>
        <v>5452.6509999999998</v>
      </c>
      <c r="E1122" s="93">
        <f>F1122</f>
        <v>5366.8383100000001</v>
      </c>
      <c r="F1122" s="93">
        <f>'Приложение 11 '!M670</f>
        <v>5366.8383100000001</v>
      </c>
      <c r="G1122" s="67">
        <f t="shared" si="357"/>
        <v>85.812689999999748</v>
      </c>
    </row>
    <row r="1123" spans="1:7" s="21" customFormat="1" ht="18" hidden="1" customHeight="1">
      <c r="A1123" s="327"/>
      <c r="B1123" s="324"/>
      <c r="C1123" s="96" t="s">
        <v>56</v>
      </c>
      <c r="D1123" s="93">
        <v>0</v>
      </c>
      <c r="E1123" s="93">
        <v>0</v>
      </c>
      <c r="F1123" s="93">
        <v>0</v>
      </c>
      <c r="G1123" s="67">
        <f t="shared" si="357"/>
        <v>0</v>
      </c>
    </row>
    <row r="1124" spans="1:7" s="21" customFormat="1" ht="18" hidden="1" customHeight="1">
      <c r="A1124" s="327"/>
      <c r="B1124" s="324"/>
      <c r="C1124" s="87" t="s">
        <v>50</v>
      </c>
      <c r="D1124" s="93">
        <v>0</v>
      </c>
      <c r="E1124" s="93">
        <v>0</v>
      </c>
      <c r="F1124" s="93">
        <v>0</v>
      </c>
      <c r="G1124" s="67">
        <f t="shared" si="357"/>
        <v>0</v>
      </c>
    </row>
    <row r="1125" spans="1:7" s="21" customFormat="1" ht="18" hidden="1" customHeight="1">
      <c r="A1125" s="328"/>
      <c r="B1125" s="324"/>
      <c r="C1125" s="87" t="s">
        <v>51</v>
      </c>
      <c r="D1125" s="93">
        <v>0</v>
      </c>
      <c r="E1125" s="93">
        <v>0</v>
      </c>
      <c r="F1125" s="93">
        <v>0</v>
      </c>
      <c r="G1125" s="67">
        <f t="shared" si="357"/>
        <v>0</v>
      </c>
    </row>
    <row r="1126" spans="1:7" s="21" customFormat="1" ht="18" hidden="1" customHeight="1">
      <c r="A1126" s="326" t="s">
        <v>1294</v>
      </c>
      <c r="B1126" s="324" t="s">
        <v>1099</v>
      </c>
      <c r="C1126" s="87" t="s">
        <v>47</v>
      </c>
      <c r="D1126" s="90">
        <f>SUM(D1127:D1132)</f>
        <v>267</v>
      </c>
      <c r="E1126" s="90">
        <f>SUM(E1127:E1132)</f>
        <v>266.10199999999998</v>
      </c>
      <c r="F1126" s="90">
        <f>SUM(F1127:F1132)</f>
        <v>266.10199999999998</v>
      </c>
      <c r="G1126" s="67">
        <f t="shared" ref="G1126:G1132" si="358">D1126-E1126</f>
        <v>0.89800000000002456</v>
      </c>
    </row>
    <row r="1127" spans="1:7" s="21" customFormat="1" ht="18" hidden="1" customHeight="1">
      <c r="A1127" s="327"/>
      <c r="B1127" s="324"/>
      <c r="C1127" s="96" t="s">
        <v>48</v>
      </c>
      <c r="D1127" s="93">
        <v>0</v>
      </c>
      <c r="E1127" s="93">
        <v>0</v>
      </c>
      <c r="F1127" s="93">
        <v>0</v>
      </c>
      <c r="G1127" s="67">
        <f t="shared" si="358"/>
        <v>0</v>
      </c>
    </row>
    <row r="1128" spans="1:7" s="21" customFormat="1" ht="18" hidden="1" customHeight="1">
      <c r="A1128" s="327"/>
      <c r="B1128" s="324"/>
      <c r="C1128" s="87" t="s">
        <v>12</v>
      </c>
      <c r="D1128" s="93">
        <v>0</v>
      </c>
      <c r="E1128" s="93">
        <v>0</v>
      </c>
      <c r="F1128" s="93">
        <v>0</v>
      </c>
      <c r="G1128" s="67">
        <f t="shared" si="358"/>
        <v>0</v>
      </c>
    </row>
    <row r="1129" spans="1:7" s="21" customFormat="1" ht="18" hidden="1" customHeight="1">
      <c r="A1129" s="327"/>
      <c r="B1129" s="324"/>
      <c r="C1129" s="87" t="s">
        <v>49</v>
      </c>
      <c r="D1129" s="93">
        <f>'Приложение 11 '!I673</f>
        <v>267</v>
      </c>
      <c r="E1129" s="93">
        <f>F1129</f>
        <v>266.10199999999998</v>
      </c>
      <c r="F1129" s="93">
        <f>'Приложение 11 '!M673</f>
        <v>266.10199999999998</v>
      </c>
      <c r="G1129" s="67">
        <f t="shared" si="358"/>
        <v>0.89800000000002456</v>
      </c>
    </row>
    <row r="1130" spans="1:7" s="21" customFormat="1" ht="18" hidden="1" customHeight="1">
      <c r="A1130" s="327"/>
      <c r="B1130" s="324"/>
      <c r="C1130" s="96" t="s">
        <v>56</v>
      </c>
      <c r="D1130" s="93">
        <v>0</v>
      </c>
      <c r="E1130" s="93">
        <v>0</v>
      </c>
      <c r="F1130" s="93">
        <v>0</v>
      </c>
      <c r="G1130" s="67">
        <f t="shared" si="358"/>
        <v>0</v>
      </c>
    </row>
    <row r="1131" spans="1:7" s="21" customFormat="1" ht="18" hidden="1" customHeight="1">
      <c r="A1131" s="327"/>
      <c r="B1131" s="324"/>
      <c r="C1131" s="87" t="s">
        <v>50</v>
      </c>
      <c r="D1131" s="93">
        <v>0</v>
      </c>
      <c r="E1131" s="93">
        <v>0</v>
      </c>
      <c r="F1131" s="93">
        <v>0</v>
      </c>
      <c r="G1131" s="67">
        <f t="shared" si="358"/>
        <v>0</v>
      </c>
    </row>
    <row r="1132" spans="1:7" s="21" customFormat="1" ht="18" hidden="1" customHeight="1">
      <c r="A1132" s="328"/>
      <c r="B1132" s="324"/>
      <c r="C1132" s="87" t="s">
        <v>51</v>
      </c>
      <c r="D1132" s="93">
        <v>0</v>
      </c>
      <c r="E1132" s="93">
        <v>0</v>
      </c>
      <c r="F1132" s="93">
        <v>0</v>
      </c>
      <c r="G1132" s="67">
        <f t="shared" si="358"/>
        <v>0</v>
      </c>
    </row>
    <row r="1133" spans="1:7" ht="15" customHeight="1">
      <c r="A1133" s="330" t="s">
        <v>24</v>
      </c>
      <c r="B1133" s="330" t="s">
        <v>515</v>
      </c>
      <c r="C1133" s="84" t="s">
        <v>47</v>
      </c>
      <c r="D1133" s="92">
        <f>SUM(D1134:D1139)</f>
        <v>161350.41654000001</v>
      </c>
      <c r="E1133" s="92">
        <f>SUM(E1134:E1139)</f>
        <v>161240.81688</v>
      </c>
      <c r="F1133" s="92">
        <f>SUM(F1134:F1139)</f>
        <v>161240.81688</v>
      </c>
      <c r="G1133" s="67">
        <f t="shared" si="315"/>
        <v>109.59966000000713</v>
      </c>
    </row>
    <row r="1134" spans="1:7">
      <c r="A1134" s="330"/>
      <c r="B1134" s="330"/>
      <c r="C1134" s="84" t="s">
        <v>48</v>
      </c>
      <c r="D1134" s="92">
        <f>D1141+D1218+D1330+D1351</f>
        <v>0</v>
      </c>
      <c r="E1134" s="92">
        <f t="shared" ref="E1134:F1134" si="359">E1141+E1218+E1330+E1351</f>
        <v>0</v>
      </c>
      <c r="F1134" s="92">
        <f t="shared" si="359"/>
        <v>0</v>
      </c>
      <c r="G1134" s="67">
        <f t="shared" si="315"/>
        <v>0</v>
      </c>
    </row>
    <row r="1135" spans="1:7">
      <c r="A1135" s="330"/>
      <c r="B1135" s="330"/>
      <c r="C1135" s="85" t="s">
        <v>12</v>
      </c>
      <c r="D1135" s="92">
        <f t="shared" ref="D1135:F1135" si="360">D1142+D1219+D1331+D1352</f>
        <v>23495.83152</v>
      </c>
      <c r="E1135" s="92">
        <f t="shared" si="360"/>
        <v>23495.103950000001</v>
      </c>
      <c r="F1135" s="92">
        <f t="shared" si="360"/>
        <v>23495.103950000001</v>
      </c>
      <c r="G1135" s="67">
        <f t="shared" si="315"/>
        <v>0.72756999999910477</v>
      </c>
    </row>
    <row r="1136" spans="1:7" ht="26.25">
      <c r="A1136" s="330"/>
      <c r="B1136" s="330"/>
      <c r="C1136" s="85" t="s">
        <v>49</v>
      </c>
      <c r="D1136" s="92">
        <f t="shared" ref="D1136:F1136" si="361">D1143+D1220+D1332+D1353</f>
        <v>137854.58502</v>
      </c>
      <c r="E1136" s="92">
        <f t="shared" si="361"/>
        <v>137745.71293000001</v>
      </c>
      <c r="F1136" s="92">
        <f t="shared" si="361"/>
        <v>137745.71293000001</v>
      </c>
      <c r="G1136" s="67">
        <f t="shared" si="315"/>
        <v>108.87208999998984</v>
      </c>
    </row>
    <row r="1137" spans="1:7">
      <c r="A1137" s="330"/>
      <c r="B1137" s="330"/>
      <c r="C1137" s="84" t="s">
        <v>870</v>
      </c>
      <c r="D1137" s="92">
        <f t="shared" ref="D1137:F1137" si="362">D1144+D1221+D1333+D1354</f>
        <v>0</v>
      </c>
      <c r="E1137" s="92">
        <f t="shared" si="362"/>
        <v>0</v>
      </c>
      <c r="F1137" s="92">
        <f t="shared" si="362"/>
        <v>0</v>
      </c>
      <c r="G1137" s="67">
        <f t="shared" si="315"/>
        <v>0</v>
      </c>
    </row>
    <row r="1138" spans="1:7">
      <c r="A1138" s="330"/>
      <c r="B1138" s="330"/>
      <c r="C1138" s="85" t="s">
        <v>50</v>
      </c>
      <c r="D1138" s="92">
        <f t="shared" ref="D1138:F1138" si="363">D1145+D1222+D1334+D1355</f>
        <v>0</v>
      </c>
      <c r="E1138" s="92">
        <f t="shared" si="363"/>
        <v>0</v>
      </c>
      <c r="F1138" s="92">
        <f t="shared" si="363"/>
        <v>0</v>
      </c>
      <c r="G1138" s="67">
        <f t="shared" si="315"/>
        <v>0</v>
      </c>
    </row>
    <row r="1139" spans="1:7">
      <c r="A1139" s="330"/>
      <c r="B1139" s="330"/>
      <c r="C1139" s="86" t="s">
        <v>51</v>
      </c>
      <c r="D1139" s="92">
        <f t="shared" ref="D1139:F1139" si="364">D1146+D1223+D1335+D1356</f>
        <v>0</v>
      </c>
      <c r="E1139" s="92">
        <f t="shared" si="364"/>
        <v>0</v>
      </c>
      <c r="F1139" s="92">
        <f t="shared" si="364"/>
        <v>0</v>
      </c>
      <c r="G1139" s="67">
        <f t="shared" si="315"/>
        <v>0</v>
      </c>
    </row>
    <row r="1140" spans="1:7" ht="15" customHeight="1">
      <c r="A1140" s="324" t="s">
        <v>305</v>
      </c>
      <c r="B1140" s="324" t="s">
        <v>528</v>
      </c>
      <c r="C1140" s="87" t="s">
        <v>47</v>
      </c>
      <c r="D1140" s="90">
        <f>SUM(D1141:D1146)</f>
        <v>5489.7650000000003</v>
      </c>
      <c r="E1140" s="90">
        <f>SUM(E1141:E1146)</f>
        <v>5406.3</v>
      </c>
      <c r="F1140" s="90">
        <f>SUM(F1141:F1146)</f>
        <v>5406.3</v>
      </c>
      <c r="G1140" s="67">
        <f t="shared" si="315"/>
        <v>83.465000000000146</v>
      </c>
    </row>
    <row r="1141" spans="1:7">
      <c r="A1141" s="324"/>
      <c r="B1141" s="324"/>
      <c r="C1141" s="96" t="s">
        <v>48</v>
      </c>
      <c r="D1141" s="93">
        <f>D1148+D1155+D1162+D1169+D1183+D1197+D1204+D1211</f>
        <v>0</v>
      </c>
      <c r="E1141" s="93">
        <f t="shared" ref="E1141:F1141" si="365">E1148+E1155+E1162+E1169+E1183+E1197+E1204+E1211</f>
        <v>0</v>
      </c>
      <c r="F1141" s="93">
        <f t="shared" si="365"/>
        <v>0</v>
      </c>
      <c r="G1141" s="67">
        <f t="shared" si="315"/>
        <v>0</v>
      </c>
    </row>
    <row r="1142" spans="1:7">
      <c r="A1142" s="324"/>
      <c r="B1142" s="324"/>
      <c r="C1142" s="87" t="s">
        <v>12</v>
      </c>
      <c r="D1142" s="93">
        <f t="shared" ref="D1142:F1142" si="366">D1149+D1156+D1163+D1170+D1184+D1198+D1205+D1212</f>
        <v>0</v>
      </c>
      <c r="E1142" s="93">
        <f t="shared" si="366"/>
        <v>0</v>
      </c>
      <c r="F1142" s="93">
        <f t="shared" si="366"/>
        <v>0</v>
      </c>
      <c r="G1142" s="67">
        <f t="shared" si="315"/>
        <v>0</v>
      </c>
    </row>
    <row r="1143" spans="1:7" ht="15" customHeight="1">
      <c r="A1143" s="324"/>
      <c r="B1143" s="324"/>
      <c r="C1143" s="87" t="s">
        <v>49</v>
      </c>
      <c r="D1143" s="93">
        <f t="shared" ref="D1143:F1143" si="367">D1150+D1157+D1164+D1171+D1185+D1199+D1206+D1213</f>
        <v>5489.7650000000003</v>
      </c>
      <c r="E1143" s="93">
        <f t="shared" si="367"/>
        <v>5406.3</v>
      </c>
      <c r="F1143" s="93">
        <f t="shared" si="367"/>
        <v>5406.3</v>
      </c>
      <c r="G1143" s="67">
        <f t="shared" si="315"/>
        <v>83.465000000000146</v>
      </c>
    </row>
    <row r="1144" spans="1:7">
      <c r="A1144" s="324"/>
      <c r="B1144" s="324"/>
      <c r="C1144" s="96" t="s">
        <v>871</v>
      </c>
      <c r="D1144" s="93">
        <f t="shared" ref="D1144:F1144" si="368">D1151+D1158+D1165+D1172+D1186+D1200+D1207+D1214</f>
        <v>0</v>
      </c>
      <c r="E1144" s="93">
        <f t="shared" si="368"/>
        <v>0</v>
      </c>
      <c r="F1144" s="93">
        <f t="shared" si="368"/>
        <v>0</v>
      </c>
      <c r="G1144" s="67">
        <f t="shared" si="315"/>
        <v>0</v>
      </c>
    </row>
    <row r="1145" spans="1:7">
      <c r="A1145" s="324"/>
      <c r="B1145" s="324"/>
      <c r="C1145" s="87" t="s">
        <v>53</v>
      </c>
      <c r="D1145" s="93">
        <f t="shared" ref="D1145:F1145" si="369">D1152+D1159+D1166+D1173+D1187+D1201+D1208+D1215</f>
        <v>0</v>
      </c>
      <c r="E1145" s="93">
        <f t="shared" si="369"/>
        <v>0</v>
      </c>
      <c r="F1145" s="93">
        <f t="shared" si="369"/>
        <v>0</v>
      </c>
      <c r="G1145" s="67">
        <f t="shared" si="315"/>
        <v>0</v>
      </c>
    </row>
    <row r="1146" spans="1:7">
      <c r="A1146" s="324"/>
      <c r="B1146" s="324"/>
      <c r="C1146" s="87" t="s">
        <v>872</v>
      </c>
      <c r="D1146" s="93">
        <f t="shared" ref="D1146:F1146" si="370">D1153+D1160+D1167+D1174+D1188+D1202+D1209+D1216</f>
        <v>0</v>
      </c>
      <c r="E1146" s="93">
        <f t="shared" si="370"/>
        <v>0</v>
      </c>
      <c r="F1146" s="93">
        <f t="shared" si="370"/>
        <v>0</v>
      </c>
      <c r="G1146" s="67">
        <f t="shared" si="315"/>
        <v>0</v>
      </c>
    </row>
    <row r="1147" spans="1:7" ht="15" customHeight="1">
      <c r="A1147" s="324" t="s">
        <v>18</v>
      </c>
      <c r="B1147" s="324" t="s">
        <v>852</v>
      </c>
      <c r="C1147" s="87" t="s">
        <v>54</v>
      </c>
      <c r="D1147" s="90">
        <f>SUM(D1148:D1153)</f>
        <v>0</v>
      </c>
      <c r="E1147" s="90">
        <f>SUM(E1148:E1153)</f>
        <v>0</v>
      </c>
      <c r="F1147" s="90">
        <f>SUM(F1148:F1153)</f>
        <v>0</v>
      </c>
      <c r="G1147" s="67">
        <f t="shared" si="315"/>
        <v>0</v>
      </c>
    </row>
    <row r="1148" spans="1:7">
      <c r="A1148" s="324"/>
      <c r="B1148" s="324"/>
      <c r="C1148" s="96" t="s">
        <v>48</v>
      </c>
      <c r="D1148" s="93">
        <v>0</v>
      </c>
      <c r="E1148" s="93">
        <v>0</v>
      </c>
      <c r="F1148" s="93">
        <v>0</v>
      </c>
      <c r="G1148" s="67">
        <f t="shared" si="315"/>
        <v>0</v>
      </c>
    </row>
    <row r="1149" spans="1:7">
      <c r="A1149" s="324"/>
      <c r="B1149" s="324"/>
      <c r="C1149" s="87" t="s">
        <v>12</v>
      </c>
      <c r="D1149" s="93">
        <v>0</v>
      </c>
      <c r="E1149" s="93">
        <v>0</v>
      </c>
      <c r="F1149" s="93">
        <v>0</v>
      </c>
      <c r="G1149" s="67">
        <f t="shared" si="315"/>
        <v>0</v>
      </c>
    </row>
    <row r="1150" spans="1:7" ht="26.25">
      <c r="A1150" s="324"/>
      <c r="B1150" s="324"/>
      <c r="C1150" s="87" t="s">
        <v>49</v>
      </c>
      <c r="D1150" s="93">
        <v>0</v>
      </c>
      <c r="E1150" s="93">
        <v>0</v>
      </c>
      <c r="F1150" s="93">
        <v>0</v>
      </c>
      <c r="G1150" s="67">
        <f t="shared" si="315"/>
        <v>0</v>
      </c>
    </row>
    <row r="1151" spans="1:7">
      <c r="A1151" s="324"/>
      <c r="B1151" s="324"/>
      <c r="C1151" s="96" t="s">
        <v>871</v>
      </c>
      <c r="D1151" s="93">
        <v>0</v>
      </c>
      <c r="E1151" s="93">
        <v>0</v>
      </c>
      <c r="F1151" s="93">
        <v>0</v>
      </c>
      <c r="G1151" s="67">
        <f t="shared" si="315"/>
        <v>0</v>
      </c>
    </row>
    <row r="1152" spans="1:7">
      <c r="A1152" s="324"/>
      <c r="B1152" s="324"/>
      <c r="C1152" s="87" t="s">
        <v>53</v>
      </c>
      <c r="D1152" s="93">
        <v>0</v>
      </c>
      <c r="E1152" s="93">
        <v>0</v>
      </c>
      <c r="F1152" s="93">
        <v>0</v>
      </c>
      <c r="G1152" s="67">
        <f t="shared" si="315"/>
        <v>0</v>
      </c>
    </row>
    <row r="1153" spans="1:7">
      <c r="A1153" s="324"/>
      <c r="B1153" s="324"/>
      <c r="C1153" s="87" t="s">
        <v>51</v>
      </c>
      <c r="D1153" s="93">
        <v>0</v>
      </c>
      <c r="E1153" s="93">
        <v>0</v>
      </c>
      <c r="F1153" s="93">
        <v>0</v>
      </c>
      <c r="G1153" s="67">
        <f t="shared" si="315"/>
        <v>0</v>
      </c>
    </row>
    <row r="1154" spans="1:7" ht="15" customHeight="1">
      <c r="A1154" s="324" t="s">
        <v>23</v>
      </c>
      <c r="B1154" s="324" t="s">
        <v>853</v>
      </c>
      <c r="C1154" s="87" t="s">
        <v>47</v>
      </c>
      <c r="D1154" s="90">
        <f>SUM(D1155:D1160)</f>
        <v>0</v>
      </c>
      <c r="E1154" s="90">
        <f>SUM(E1155:E1160)</f>
        <v>0</v>
      </c>
      <c r="F1154" s="90">
        <f>SUM(F1155:F1160)</f>
        <v>0</v>
      </c>
      <c r="G1154" s="67">
        <f t="shared" si="315"/>
        <v>0</v>
      </c>
    </row>
    <row r="1155" spans="1:7">
      <c r="A1155" s="324"/>
      <c r="B1155" s="324"/>
      <c r="C1155" s="96" t="s">
        <v>48</v>
      </c>
      <c r="D1155" s="93">
        <v>0</v>
      </c>
      <c r="E1155" s="93">
        <v>0</v>
      </c>
      <c r="F1155" s="93">
        <v>0</v>
      </c>
      <c r="G1155" s="67">
        <f t="shared" si="315"/>
        <v>0</v>
      </c>
    </row>
    <row r="1156" spans="1:7">
      <c r="A1156" s="324"/>
      <c r="B1156" s="324"/>
      <c r="C1156" s="87" t="s">
        <v>12</v>
      </c>
      <c r="D1156" s="93">
        <v>0</v>
      </c>
      <c r="E1156" s="93">
        <v>0</v>
      </c>
      <c r="F1156" s="93">
        <v>0</v>
      </c>
      <c r="G1156" s="67">
        <f t="shared" si="315"/>
        <v>0</v>
      </c>
    </row>
    <row r="1157" spans="1:7" ht="26.25">
      <c r="A1157" s="324"/>
      <c r="B1157" s="324"/>
      <c r="C1157" s="87" t="s">
        <v>49</v>
      </c>
      <c r="D1157" s="93">
        <v>0</v>
      </c>
      <c r="E1157" s="93">
        <v>0</v>
      </c>
      <c r="F1157" s="93">
        <v>0</v>
      </c>
      <c r="G1157" s="67">
        <f t="shared" ref="G1157:G1234" si="371">D1157-E1157</f>
        <v>0</v>
      </c>
    </row>
    <row r="1158" spans="1:7">
      <c r="A1158" s="324"/>
      <c r="B1158" s="324"/>
      <c r="C1158" s="96" t="s">
        <v>870</v>
      </c>
      <c r="D1158" s="93">
        <v>0</v>
      </c>
      <c r="E1158" s="93">
        <v>0</v>
      </c>
      <c r="F1158" s="93">
        <v>0</v>
      </c>
      <c r="G1158" s="67">
        <f t="shared" si="371"/>
        <v>0</v>
      </c>
    </row>
    <row r="1159" spans="1:7">
      <c r="A1159" s="324"/>
      <c r="B1159" s="324"/>
      <c r="C1159" s="87" t="s">
        <v>53</v>
      </c>
      <c r="D1159" s="93">
        <v>0</v>
      </c>
      <c r="E1159" s="93">
        <v>0</v>
      </c>
      <c r="F1159" s="93">
        <v>0</v>
      </c>
      <c r="G1159" s="67">
        <f t="shared" si="371"/>
        <v>0</v>
      </c>
    </row>
    <row r="1160" spans="1:7">
      <c r="A1160" s="324"/>
      <c r="B1160" s="324"/>
      <c r="C1160" s="87" t="s">
        <v>51</v>
      </c>
      <c r="D1160" s="93">
        <v>0</v>
      </c>
      <c r="E1160" s="93">
        <v>0</v>
      </c>
      <c r="F1160" s="93">
        <v>0</v>
      </c>
      <c r="G1160" s="67">
        <f t="shared" si="371"/>
        <v>0</v>
      </c>
    </row>
    <row r="1161" spans="1:7" ht="15" customHeight="1">
      <c r="A1161" s="324" t="s">
        <v>313</v>
      </c>
      <c r="B1161" s="324" t="s">
        <v>854</v>
      </c>
      <c r="C1161" s="87" t="s">
        <v>47</v>
      </c>
      <c r="D1161" s="90">
        <f>SUM(D1162:D1167)</f>
        <v>0</v>
      </c>
      <c r="E1161" s="90">
        <f>SUM(E1162:E1167)</f>
        <v>0</v>
      </c>
      <c r="F1161" s="90">
        <f>SUM(F1162:F1167)</f>
        <v>0</v>
      </c>
      <c r="G1161" s="67">
        <f t="shared" si="371"/>
        <v>0</v>
      </c>
    </row>
    <row r="1162" spans="1:7">
      <c r="A1162" s="324"/>
      <c r="B1162" s="324"/>
      <c r="C1162" s="96" t="s">
        <v>48</v>
      </c>
      <c r="D1162" s="93">
        <v>0</v>
      </c>
      <c r="E1162" s="93">
        <v>0</v>
      </c>
      <c r="F1162" s="93">
        <v>0</v>
      </c>
      <c r="G1162" s="67">
        <f t="shared" si="371"/>
        <v>0</v>
      </c>
    </row>
    <row r="1163" spans="1:7">
      <c r="A1163" s="324"/>
      <c r="B1163" s="324"/>
      <c r="C1163" s="87" t="s">
        <v>12</v>
      </c>
      <c r="D1163" s="93">
        <v>0</v>
      </c>
      <c r="E1163" s="93">
        <v>0</v>
      </c>
      <c r="F1163" s="93">
        <v>0</v>
      </c>
      <c r="G1163" s="67">
        <f t="shared" si="371"/>
        <v>0</v>
      </c>
    </row>
    <row r="1164" spans="1:7" ht="26.25">
      <c r="A1164" s="324"/>
      <c r="B1164" s="324"/>
      <c r="C1164" s="87" t="s">
        <v>49</v>
      </c>
      <c r="D1164" s="93">
        <v>0</v>
      </c>
      <c r="E1164" s="93">
        <v>0</v>
      </c>
      <c r="F1164" s="93">
        <v>0</v>
      </c>
      <c r="G1164" s="67">
        <f t="shared" si="371"/>
        <v>0</v>
      </c>
    </row>
    <row r="1165" spans="1:7">
      <c r="A1165" s="324"/>
      <c r="B1165" s="324"/>
      <c r="C1165" s="96" t="s">
        <v>870</v>
      </c>
      <c r="D1165" s="93">
        <v>0</v>
      </c>
      <c r="E1165" s="93">
        <v>0</v>
      </c>
      <c r="F1165" s="93">
        <v>0</v>
      </c>
      <c r="G1165" s="67">
        <f t="shared" si="371"/>
        <v>0</v>
      </c>
    </row>
    <row r="1166" spans="1:7">
      <c r="A1166" s="324"/>
      <c r="B1166" s="324"/>
      <c r="C1166" s="87" t="s">
        <v>53</v>
      </c>
      <c r="D1166" s="93">
        <v>0</v>
      </c>
      <c r="E1166" s="93">
        <v>0</v>
      </c>
      <c r="F1166" s="93">
        <v>0</v>
      </c>
      <c r="G1166" s="67">
        <f t="shared" si="371"/>
        <v>0</v>
      </c>
    </row>
    <row r="1167" spans="1:7">
      <c r="A1167" s="324"/>
      <c r="B1167" s="324"/>
      <c r="C1167" s="87" t="s">
        <v>51</v>
      </c>
      <c r="D1167" s="93">
        <v>0</v>
      </c>
      <c r="E1167" s="93">
        <v>0</v>
      </c>
      <c r="F1167" s="93">
        <v>0</v>
      </c>
      <c r="G1167" s="67">
        <f t="shared" si="371"/>
        <v>0</v>
      </c>
    </row>
    <row r="1168" spans="1:7" ht="15" customHeight="1">
      <c r="A1168" s="324" t="s">
        <v>242</v>
      </c>
      <c r="B1168" s="324" t="s">
        <v>846</v>
      </c>
      <c r="C1168" s="87" t="s">
        <v>47</v>
      </c>
      <c r="D1168" s="90">
        <f>SUM(D1169:D1174)</f>
        <v>83.5</v>
      </c>
      <c r="E1168" s="90">
        <f>SUM(E1169:E1174)</f>
        <v>0</v>
      </c>
      <c r="F1168" s="90">
        <f>SUM(F1169:F1174)</f>
        <v>0</v>
      </c>
      <c r="G1168" s="67">
        <f t="shared" si="371"/>
        <v>83.5</v>
      </c>
    </row>
    <row r="1169" spans="1:7">
      <c r="A1169" s="324"/>
      <c r="B1169" s="324"/>
      <c r="C1169" s="96" t="s">
        <v>48</v>
      </c>
      <c r="D1169" s="93">
        <f t="shared" ref="D1169:D1174" si="372">D1176</f>
        <v>0</v>
      </c>
      <c r="E1169" s="93">
        <f t="shared" ref="E1169:F1169" si="373">E1176</f>
        <v>0</v>
      </c>
      <c r="F1169" s="93">
        <f t="shared" si="373"/>
        <v>0</v>
      </c>
      <c r="G1169" s="67">
        <f t="shared" si="371"/>
        <v>0</v>
      </c>
    </row>
    <row r="1170" spans="1:7">
      <c r="A1170" s="324"/>
      <c r="B1170" s="324"/>
      <c r="C1170" s="87" t="s">
        <v>12</v>
      </c>
      <c r="D1170" s="93">
        <f t="shared" si="372"/>
        <v>0</v>
      </c>
      <c r="E1170" s="93">
        <f t="shared" ref="E1170:F1170" si="374">E1177</f>
        <v>0</v>
      </c>
      <c r="F1170" s="93">
        <f t="shared" si="374"/>
        <v>0</v>
      </c>
      <c r="G1170" s="67">
        <f t="shared" si="371"/>
        <v>0</v>
      </c>
    </row>
    <row r="1171" spans="1:7" ht="26.25">
      <c r="A1171" s="324"/>
      <c r="B1171" s="324"/>
      <c r="C1171" s="87" t="s">
        <v>49</v>
      </c>
      <c r="D1171" s="93">
        <f t="shared" si="372"/>
        <v>83.5</v>
      </c>
      <c r="E1171" s="93">
        <f t="shared" ref="E1171:F1171" si="375">E1178</f>
        <v>0</v>
      </c>
      <c r="F1171" s="93">
        <f t="shared" si="375"/>
        <v>0</v>
      </c>
      <c r="G1171" s="67">
        <f t="shared" si="371"/>
        <v>83.5</v>
      </c>
    </row>
    <row r="1172" spans="1:7">
      <c r="A1172" s="324"/>
      <c r="B1172" s="324"/>
      <c r="C1172" s="96" t="s">
        <v>870</v>
      </c>
      <c r="D1172" s="93">
        <f t="shared" si="372"/>
        <v>0</v>
      </c>
      <c r="E1172" s="93">
        <f t="shared" ref="E1172:F1172" si="376">E1179</f>
        <v>0</v>
      </c>
      <c r="F1172" s="93">
        <f t="shared" si="376"/>
        <v>0</v>
      </c>
      <c r="G1172" s="67">
        <f t="shared" si="371"/>
        <v>0</v>
      </c>
    </row>
    <row r="1173" spans="1:7">
      <c r="A1173" s="324"/>
      <c r="B1173" s="324"/>
      <c r="C1173" s="87" t="s">
        <v>53</v>
      </c>
      <c r="D1173" s="93">
        <f t="shared" si="372"/>
        <v>0</v>
      </c>
      <c r="E1173" s="93">
        <f t="shared" ref="E1173:F1173" si="377">E1180</f>
        <v>0</v>
      </c>
      <c r="F1173" s="93">
        <f t="shared" si="377"/>
        <v>0</v>
      </c>
      <c r="G1173" s="67">
        <f t="shared" si="371"/>
        <v>0</v>
      </c>
    </row>
    <row r="1174" spans="1:7">
      <c r="A1174" s="324"/>
      <c r="B1174" s="324"/>
      <c r="C1174" s="87" t="s">
        <v>51</v>
      </c>
      <c r="D1174" s="93">
        <f t="shared" si="372"/>
        <v>0</v>
      </c>
      <c r="E1174" s="93">
        <f t="shared" ref="E1174:F1174" si="378">E1181</f>
        <v>0</v>
      </c>
      <c r="F1174" s="93">
        <f t="shared" si="378"/>
        <v>0</v>
      </c>
      <c r="G1174" s="67">
        <f t="shared" si="371"/>
        <v>0</v>
      </c>
    </row>
    <row r="1175" spans="1:7" ht="15" hidden="1" customHeight="1">
      <c r="A1175" s="324" t="s">
        <v>1675</v>
      </c>
      <c r="B1175" s="324" t="s">
        <v>845</v>
      </c>
      <c r="C1175" s="87" t="s">
        <v>47</v>
      </c>
      <c r="D1175" s="90">
        <f>SUM(D1176:D1181)</f>
        <v>83.5</v>
      </c>
      <c r="E1175" s="90">
        <f>SUM(E1176:E1181)</f>
        <v>0</v>
      </c>
      <c r="F1175" s="90">
        <f>SUM(F1176:F1181)</f>
        <v>0</v>
      </c>
      <c r="G1175" s="67">
        <f t="shared" ref="G1175:G1181" si="379">D1175-E1175</f>
        <v>83.5</v>
      </c>
    </row>
    <row r="1176" spans="1:7" hidden="1">
      <c r="A1176" s="324"/>
      <c r="B1176" s="324"/>
      <c r="C1176" s="96" t="s">
        <v>48</v>
      </c>
      <c r="D1176" s="93">
        <v>0</v>
      </c>
      <c r="E1176" s="93">
        <v>0</v>
      </c>
      <c r="F1176" s="93">
        <v>0</v>
      </c>
      <c r="G1176" s="67">
        <f t="shared" si="379"/>
        <v>0</v>
      </c>
    </row>
    <row r="1177" spans="1:7" hidden="1">
      <c r="A1177" s="324"/>
      <c r="B1177" s="324"/>
      <c r="C1177" s="87" t="s">
        <v>12</v>
      </c>
      <c r="D1177" s="93">
        <v>0</v>
      </c>
      <c r="E1177" s="93">
        <v>0</v>
      </c>
      <c r="F1177" s="93">
        <v>0</v>
      </c>
      <c r="G1177" s="67">
        <f t="shared" si="379"/>
        <v>0</v>
      </c>
    </row>
    <row r="1178" spans="1:7" ht="26.25" hidden="1">
      <c r="A1178" s="324"/>
      <c r="B1178" s="324"/>
      <c r="C1178" s="87" t="s">
        <v>49</v>
      </c>
      <c r="D1178" s="93">
        <f>'Приложение 11 '!I698</f>
        <v>83.5</v>
      </c>
      <c r="E1178" s="93">
        <f>F1178</f>
        <v>0</v>
      </c>
      <c r="F1178" s="93">
        <f>'Приложение 11 '!M698</f>
        <v>0</v>
      </c>
      <c r="G1178" s="67">
        <f t="shared" si="379"/>
        <v>83.5</v>
      </c>
    </row>
    <row r="1179" spans="1:7" hidden="1">
      <c r="A1179" s="324"/>
      <c r="B1179" s="324"/>
      <c r="C1179" s="96" t="s">
        <v>870</v>
      </c>
      <c r="D1179" s="93">
        <v>0</v>
      </c>
      <c r="E1179" s="93">
        <v>0</v>
      </c>
      <c r="F1179" s="93">
        <v>0</v>
      </c>
      <c r="G1179" s="67">
        <f t="shared" si="379"/>
        <v>0</v>
      </c>
    </row>
    <row r="1180" spans="1:7" hidden="1">
      <c r="A1180" s="324"/>
      <c r="B1180" s="324"/>
      <c r="C1180" s="87" t="s">
        <v>53</v>
      </c>
      <c r="D1180" s="93">
        <v>0</v>
      </c>
      <c r="E1180" s="93">
        <v>0</v>
      </c>
      <c r="F1180" s="93">
        <v>0</v>
      </c>
      <c r="G1180" s="67">
        <f t="shared" si="379"/>
        <v>0</v>
      </c>
    </row>
    <row r="1181" spans="1:7" hidden="1">
      <c r="A1181" s="324"/>
      <c r="B1181" s="324"/>
      <c r="C1181" s="87" t="s">
        <v>51</v>
      </c>
      <c r="D1181" s="93">
        <v>0</v>
      </c>
      <c r="E1181" s="93">
        <v>0</v>
      </c>
      <c r="F1181" s="93">
        <v>0</v>
      </c>
      <c r="G1181" s="67">
        <f t="shared" si="379"/>
        <v>0</v>
      </c>
    </row>
    <row r="1182" spans="1:7" ht="15" customHeight="1">
      <c r="A1182" s="324" t="s">
        <v>531</v>
      </c>
      <c r="B1182" s="324" t="s">
        <v>532</v>
      </c>
      <c r="C1182" s="87" t="s">
        <v>47</v>
      </c>
      <c r="D1182" s="90">
        <f>SUM(D1183:D1188)</f>
        <v>5406.2650000000003</v>
      </c>
      <c r="E1182" s="90">
        <f>SUM(E1183:E1188)</f>
        <v>5406.3</v>
      </c>
      <c r="F1182" s="90">
        <f>SUM(F1183:F1188)</f>
        <v>5406.3</v>
      </c>
      <c r="G1182" s="67">
        <f t="shared" si="371"/>
        <v>-3.4999999999854481E-2</v>
      </c>
    </row>
    <row r="1183" spans="1:7">
      <c r="A1183" s="324"/>
      <c r="B1183" s="324"/>
      <c r="C1183" s="96" t="s">
        <v>48</v>
      </c>
      <c r="D1183" s="93">
        <f t="shared" ref="D1183:D1188" si="380">D1190</f>
        <v>0</v>
      </c>
      <c r="E1183" s="93">
        <f t="shared" ref="E1183:F1183" si="381">E1190</f>
        <v>0</v>
      </c>
      <c r="F1183" s="93">
        <f t="shared" si="381"/>
        <v>0</v>
      </c>
      <c r="G1183" s="67">
        <f t="shared" si="371"/>
        <v>0</v>
      </c>
    </row>
    <row r="1184" spans="1:7">
      <c r="A1184" s="324"/>
      <c r="B1184" s="324"/>
      <c r="C1184" s="87" t="s">
        <v>12</v>
      </c>
      <c r="D1184" s="93">
        <f t="shared" si="380"/>
        <v>0</v>
      </c>
      <c r="E1184" s="93">
        <f t="shared" ref="E1184:F1184" si="382">E1191</f>
        <v>0</v>
      </c>
      <c r="F1184" s="93">
        <f t="shared" si="382"/>
        <v>0</v>
      </c>
      <c r="G1184" s="67">
        <f t="shared" si="371"/>
        <v>0</v>
      </c>
    </row>
    <row r="1185" spans="1:7" ht="26.25">
      <c r="A1185" s="324"/>
      <c r="B1185" s="324"/>
      <c r="C1185" s="87" t="s">
        <v>49</v>
      </c>
      <c r="D1185" s="93">
        <f t="shared" si="380"/>
        <v>5406.2650000000003</v>
      </c>
      <c r="E1185" s="93">
        <f t="shared" ref="E1185:F1185" si="383">E1192</f>
        <v>5406.3</v>
      </c>
      <c r="F1185" s="93">
        <f t="shared" si="383"/>
        <v>5406.3</v>
      </c>
      <c r="G1185" s="67">
        <f t="shared" si="371"/>
        <v>-3.4999999999854481E-2</v>
      </c>
    </row>
    <row r="1186" spans="1:7">
      <c r="A1186" s="324"/>
      <c r="B1186" s="324"/>
      <c r="C1186" s="96" t="s">
        <v>870</v>
      </c>
      <c r="D1186" s="93">
        <f t="shared" si="380"/>
        <v>0</v>
      </c>
      <c r="E1186" s="93">
        <f t="shared" ref="E1186:F1186" si="384">E1193</f>
        <v>0</v>
      </c>
      <c r="F1186" s="93">
        <f t="shared" si="384"/>
        <v>0</v>
      </c>
      <c r="G1186" s="67">
        <f t="shared" si="371"/>
        <v>0</v>
      </c>
    </row>
    <row r="1187" spans="1:7">
      <c r="A1187" s="324"/>
      <c r="B1187" s="324"/>
      <c r="C1187" s="87" t="s">
        <v>53</v>
      </c>
      <c r="D1187" s="93">
        <f t="shared" si="380"/>
        <v>0</v>
      </c>
      <c r="E1187" s="93">
        <f t="shared" ref="E1187:F1187" si="385">E1194</f>
        <v>0</v>
      </c>
      <c r="F1187" s="93">
        <f t="shared" si="385"/>
        <v>0</v>
      </c>
      <c r="G1187" s="67">
        <f t="shared" si="371"/>
        <v>0</v>
      </c>
    </row>
    <row r="1188" spans="1:7">
      <c r="A1188" s="324"/>
      <c r="B1188" s="324"/>
      <c r="C1188" s="87" t="s">
        <v>51</v>
      </c>
      <c r="D1188" s="93">
        <f t="shared" si="380"/>
        <v>0</v>
      </c>
      <c r="E1188" s="93">
        <f t="shared" ref="E1188:F1188" si="386">E1195</f>
        <v>0</v>
      </c>
      <c r="F1188" s="93">
        <f t="shared" si="386"/>
        <v>0</v>
      </c>
      <c r="G1188" s="67">
        <f t="shared" si="371"/>
        <v>0</v>
      </c>
    </row>
    <row r="1189" spans="1:7" ht="15" hidden="1" customHeight="1">
      <c r="A1189" s="324" t="s">
        <v>1676</v>
      </c>
      <c r="B1189" s="324" t="s">
        <v>536</v>
      </c>
      <c r="C1189" s="87" t="s">
        <v>47</v>
      </c>
      <c r="D1189" s="90">
        <f>SUM(D1190:D1195)</f>
        <v>5406.2650000000003</v>
      </c>
      <c r="E1189" s="90">
        <f>SUM(E1190:E1195)</f>
        <v>5406.3</v>
      </c>
      <c r="F1189" s="90">
        <f>SUM(F1190:F1195)</f>
        <v>5406.3</v>
      </c>
      <c r="G1189" s="67">
        <f t="shared" ref="G1189:G1195" si="387">D1189-E1189</f>
        <v>-3.4999999999854481E-2</v>
      </c>
    </row>
    <row r="1190" spans="1:7" hidden="1">
      <c r="A1190" s="324"/>
      <c r="B1190" s="324"/>
      <c r="C1190" s="96" t="s">
        <v>48</v>
      </c>
      <c r="D1190" s="93">
        <v>0</v>
      </c>
      <c r="E1190" s="93">
        <v>0</v>
      </c>
      <c r="F1190" s="93">
        <v>0</v>
      </c>
      <c r="G1190" s="67">
        <f t="shared" si="387"/>
        <v>0</v>
      </c>
    </row>
    <row r="1191" spans="1:7" hidden="1">
      <c r="A1191" s="324"/>
      <c r="B1191" s="324"/>
      <c r="C1191" s="87" t="s">
        <v>12</v>
      </c>
      <c r="D1191" s="93">
        <v>0</v>
      </c>
      <c r="E1191" s="93">
        <v>0</v>
      </c>
      <c r="F1191" s="93">
        <v>0</v>
      </c>
      <c r="G1191" s="67">
        <f t="shared" si="387"/>
        <v>0</v>
      </c>
    </row>
    <row r="1192" spans="1:7" ht="26.25" hidden="1">
      <c r="A1192" s="324"/>
      <c r="B1192" s="324"/>
      <c r="C1192" s="87" t="s">
        <v>49</v>
      </c>
      <c r="D1192" s="93">
        <f>'Приложение 11 '!I704</f>
        <v>5406.2650000000003</v>
      </c>
      <c r="E1192" s="93">
        <f>F1192</f>
        <v>5406.3</v>
      </c>
      <c r="F1192" s="93">
        <f>'Приложение 11 '!M704</f>
        <v>5406.3</v>
      </c>
      <c r="G1192" s="67">
        <f t="shared" si="387"/>
        <v>-3.4999999999854481E-2</v>
      </c>
    </row>
    <row r="1193" spans="1:7" hidden="1">
      <c r="A1193" s="324"/>
      <c r="B1193" s="324"/>
      <c r="C1193" s="96" t="s">
        <v>870</v>
      </c>
      <c r="D1193" s="93">
        <v>0</v>
      </c>
      <c r="E1193" s="93">
        <v>0</v>
      </c>
      <c r="F1193" s="93">
        <v>0</v>
      </c>
      <c r="G1193" s="67">
        <f t="shared" si="387"/>
        <v>0</v>
      </c>
    </row>
    <row r="1194" spans="1:7" hidden="1">
      <c r="A1194" s="324"/>
      <c r="B1194" s="324"/>
      <c r="C1194" s="87" t="s">
        <v>53</v>
      </c>
      <c r="D1194" s="93">
        <v>0</v>
      </c>
      <c r="E1194" s="93">
        <v>0</v>
      </c>
      <c r="F1194" s="93">
        <v>0</v>
      </c>
      <c r="G1194" s="67">
        <f t="shared" si="387"/>
        <v>0</v>
      </c>
    </row>
    <row r="1195" spans="1:7" hidden="1">
      <c r="A1195" s="324"/>
      <c r="B1195" s="324"/>
      <c r="C1195" s="87" t="s">
        <v>51</v>
      </c>
      <c r="D1195" s="93">
        <v>0</v>
      </c>
      <c r="E1195" s="93">
        <v>0</v>
      </c>
      <c r="F1195" s="93">
        <v>0</v>
      </c>
      <c r="G1195" s="67">
        <f t="shared" si="387"/>
        <v>0</v>
      </c>
    </row>
    <row r="1196" spans="1:7" ht="15" customHeight="1">
      <c r="A1196" s="324" t="s">
        <v>855</v>
      </c>
      <c r="B1196" s="324" t="s">
        <v>856</v>
      </c>
      <c r="C1196" s="87" t="s">
        <v>47</v>
      </c>
      <c r="D1196" s="90">
        <f>SUM(D1197:D1202)</f>
        <v>0</v>
      </c>
      <c r="E1196" s="90">
        <f>SUM(E1197:E1202)</f>
        <v>0</v>
      </c>
      <c r="F1196" s="90">
        <f>SUM(F1197:F1202)</f>
        <v>0</v>
      </c>
      <c r="G1196" s="67">
        <f t="shared" si="371"/>
        <v>0</v>
      </c>
    </row>
    <row r="1197" spans="1:7">
      <c r="A1197" s="324"/>
      <c r="B1197" s="324"/>
      <c r="C1197" s="96" t="s">
        <v>48</v>
      </c>
      <c r="D1197" s="93">
        <v>0</v>
      </c>
      <c r="E1197" s="93">
        <v>0</v>
      </c>
      <c r="F1197" s="93">
        <v>0</v>
      </c>
      <c r="G1197" s="67">
        <f t="shared" si="371"/>
        <v>0</v>
      </c>
    </row>
    <row r="1198" spans="1:7">
      <c r="A1198" s="324"/>
      <c r="B1198" s="324"/>
      <c r="C1198" s="87" t="s">
        <v>12</v>
      </c>
      <c r="D1198" s="93">
        <v>0</v>
      </c>
      <c r="E1198" s="93">
        <v>0</v>
      </c>
      <c r="F1198" s="93">
        <v>0</v>
      </c>
      <c r="G1198" s="67">
        <f t="shared" si="371"/>
        <v>0</v>
      </c>
    </row>
    <row r="1199" spans="1:7" ht="26.25">
      <c r="A1199" s="324"/>
      <c r="B1199" s="324"/>
      <c r="C1199" s="87" t="s">
        <v>49</v>
      </c>
      <c r="D1199" s="93">
        <v>0</v>
      </c>
      <c r="E1199" s="93">
        <v>0</v>
      </c>
      <c r="F1199" s="93">
        <v>0</v>
      </c>
      <c r="G1199" s="67">
        <f t="shared" si="371"/>
        <v>0</v>
      </c>
    </row>
    <row r="1200" spans="1:7">
      <c r="A1200" s="324"/>
      <c r="B1200" s="324"/>
      <c r="C1200" s="96" t="s">
        <v>870</v>
      </c>
      <c r="D1200" s="93">
        <v>0</v>
      </c>
      <c r="E1200" s="93">
        <v>0</v>
      </c>
      <c r="F1200" s="93">
        <v>0</v>
      </c>
      <c r="G1200" s="67">
        <f t="shared" si="371"/>
        <v>0</v>
      </c>
    </row>
    <row r="1201" spans="1:7">
      <c r="A1201" s="324"/>
      <c r="B1201" s="324"/>
      <c r="C1201" s="87" t="s">
        <v>53</v>
      </c>
      <c r="D1201" s="93">
        <v>0</v>
      </c>
      <c r="E1201" s="93">
        <v>0</v>
      </c>
      <c r="F1201" s="93">
        <v>0</v>
      </c>
      <c r="G1201" s="67">
        <f t="shared" si="371"/>
        <v>0</v>
      </c>
    </row>
    <row r="1202" spans="1:7">
      <c r="A1202" s="324"/>
      <c r="B1202" s="324"/>
      <c r="C1202" s="87" t="s">
        <v>51</v>
      </c>
      <c r="D1202" s="93">
        <v>0</v>
      </c>
      <c r="E1202" s="93">
        <v>0</v>
      </c>
      <c r="F1202" s="93">
        <v>0</v>
      </c>
      <c r="G1202" s="67">
        <f t="shared" si="371"/>
        <v>0</v>
      </c>
    </row>
    <row r="1203" spans="1:7" ht="15" customHeight="1">
      <c r="A1203" s="324" t="s">
        <v>857</v>
      </c>
      <c r="B1203" s="324" t="s">
        <v>858</v>
      </c>
      <c r="C1203" s="87" t="s">
        <v>47</v>
      </c>
      <c r="D1203" s="90">
        <f>SUM(D1204:D1209)</f>
        <v>0</v>
      </c>
      <c r="E1203" s="90">
        <f>SUM(E1204:E1209)</f>
        <v>0</v>
      </c>
      <c r="F1203" s="90">
        <f>SUM(F1204:F1209)</f>
        <v>0</v>
      </c>
      <c r="G1203" s="67">
        <f t="shared" si="371"/>
        <v>0</v>
      </c>
    </row>
    <row r="1204" spans="1:7">
      <c r="A1204" s="324"/>
      <c r="B1204" s="324"/>
      <c r="C1204" s="96" t="s">
        <v>48</v>
      </c>
      <c r="D1204" s="93">
        <v>0</v>
      </c>
      <c r="E1204" s="93">
        <v>0</v>
      </c>
      <c r="F1204" s="93">
        <v>0</v>
      </c>
      <c r="G1204" s="67">
        <f t="shared" si="371"/>
        <v>0</v>
      </c>
    </row>
    <row r="1205" spans="1:7">
      <c r="A1205" s="324"/>
      <c r="B1205" s="324"/>
      <c r="C1205" s="87" t="s">
        <v>12</v>
      </c>
      <c r="D1205" s="93">
        <v>0</v>
      </c>
      <c r="E1205" s="93">
        <v>0</v>
      </c>
      <c r="F1205" s="93">
        <v>0</v>
      </c>
      <c r="G1205" s="67">
        <f t="shared" si="371"/>
        <v>0</v>
      </c>
    </row>
    <row r="1206" spans="1:7" ht="26.25">
      <c r="A1206" s="324"/>
      <c r="B1206" s="324"/>
      <c r="C1206" s="87" t="s">
        <v>49</v>
      </c>
      <c r="D1206" s="93">
        <v>0</v>
      </c>
      <c r="E1206" s="93">
        <v>0</v>
      </c>
      <c r="F1206" s="93">
        <v>0</v>
      </c>
      <c r="G1206" s="67">
        <f t="shared" si="371"/>
        <v>0</v>
      </c>
    </row>
    <row r="1207" spans="1:7">
      <c r="A1207" s="324"/>
      <c r="B1207" s="324"/>
      <c r="C1207" s="96" t="s">
        <v>870</v>
      </c>
      <c r="D1207" s="93">
        <v>0</v>
      </c>
      <c r="E1207" s="93">
        <v>0</v>
      </c>
      <c r="F1207" s="93">
        <v>0</v>
      </c>
      <c r="G1207" s="67">
        <f t="shared" si="371"/>
        <v>0</v>
      </c>
    </row>
    <row r="1208" spans="1:7">
      <c r="A1208" s="324"/>
      <c r="B1208" s="324"/>
      <c r="C1208" s="87" t="s">
        <v>53</v>
      </c>
      <c r="D1208" s="93">
        <v>0</v>
      </c>
      <c r="E1208" s="93">
        <v>0</v>
      </c>
      <c r="F1208" s="93">
        <v>0</v>
      </c>
      <c r="G1208" s="67">
        <f t="shared" si="371"/>
        <v>0</v>
      </c>
    </row>
    <row r="1209" spans="1:7">
      <c r="A1209" s="324"/>
      <c r="B1209" s="324"/>
      <c r="C1209" s="87" t="s">
        <v>51</v>
      </c>
      <c r="D1209" s="93">
        <v>0</v>
      </c>
      <c r="E1209" s="93">
        <v>0</v>
      </c>
      <c r="F1209" s="93">
        <v>0</v>
      </c>
      <c r="G1209" s="67">
        <f t="shared" si="371"/>
        <v>0</v>
      </c>
    </row>
    <row r="1210" spans="1:7" ht="15" customHeight="1">
      <c r="A1210" s="324" t="s">
        <v>859</v>
      </c>
      <c r="B1210" s="324" t="s">
        <v>1505</v>
      </c>
      <c r="C1210" s="87" t="s">
        <v>47</v>
      </c>
      <c r="D1210" s="90">
        <f>SUM(D1211:D1216)</f>
        <v>0</v>
      </c>
      <c r="E1210" s="90">
        <f>SUM(E1211:E1216)</f>
        <v>0</v>
      </c>
      <c r="F1210" s="90">
        <f>SUM(F1211:F1216)</f>
        <v>0</v>
      </c>
      <c r="G1210" s="67">
        <f t="shared" si="371"/>
        <v>0</v>
      </c>
    </row>
    <row r="1211" spans="1:7">
      <c r="A1211" s="324"/>
      <c r="B1211" s="324"/>
      <c r="C1211" s="96" t="s">
        <v>48</v>
      </c>
      <c r="D1211" s="93">
        <v>0</v>
      </c>
      <c r="E1211" s="93">
        <v>0</v>
      </c>
      <c r="F1211" s="93">
        <v>0</v>
      </c>
      <c r="G1211" s="67">
        <f t="shared" si="371"/>
        <v>0</v>
      </c>
    </row>
    <row r="1212" spans="1:7">
      <c r="A1212" s="324"/>
      <c r="B1212" s="324"/>
      <c r="C1212" s="87" t="s">
        <v>12</v>
      </c>
      <c r="D1212" s="93">
        <v>0</v>
      </c>
      <c r="E1212" s="93">
        <v>0</v>
      </c>
      <c r="F1212" s="93">
        <v>0</v>
      </c>
      <c r="G1212" s="67">
        <f t="shared" si="371"/>
        <v>0</v>
      </c>
    </row>
    <row r="1213" spans="1:7" ht="26.25">
      <c r="A1213" s="324"/>
      <c r="B1213" s="324"/>
      <c r="C1213" s="87" t="s">
        <v>49</v>
      </c>
      <c r="D1213" s="93">
        <v>0</v>
      </c>
      <c r="E1213" s="93">
        <v>0</v>
      </c>
      <c r="F1213" s="93">
        <v>0</v>
      </c>
      <c r="G1213" s="67">
        <f t="shared" si="371"/>
        <v>0</v>
      </c>
    </row>
    <row r="1214" spans="1:7">
      <c r="A1214" s="324"/>
      <c r="B1214" s="324"/>
      <c r="C1214" s="96" t="s">
        <v>870</v>
      </c>
      <c r="D1214" s="93">
        <v>0</v>
      </c>
      <c r="E1214" s="93">
        <v>0</v>
      </c>
      <c r="F1214" s="93">
        <v>0</v>
      </c>
      <c r="G1214" s="67">
        <f t="shared" si="371"/>
        <v>0</v>
      </c>
    </row>
    <row r="1215" spans="1:7">
      <c r="A1215" s="324"/>
      <c r="B1215" s="324"/>
      <c r="C1215" s="87" t="s">
        <v>53</v>
      </c>
      <c r="D1215" s="93">
        <v>0</v>
      </c>
      <c r="E1215" s="93">
        <v>0</v>
      </c>
      <c r="F1215" s="93">
        <v>0</v>
      </c>
      <c r="G1215" s="67">
        <f t="shared" si="371"/>
        <v>0</v>
      </c>
    </row>
    <row r="1216" spans="1:7">
      <c r="A1216" s="324"/>
      <c r="B1216" s="324"/>
      <c r="C1216" s="87" t="s">
        <v>51</v>
      </c>
      <c r="D1216" s="93">
        <v>0</v>
      </c>
      <c r="E1216" s="93">
        <v>0</v>
      </c>
      <c r="F1216" s="93">
        <v>0</v>
      </c>
      <c r="G1216" s="67">
        <f t="shared" si="371"/>
        <v>0</v>
      </c>
    </row>
    <row r="1217" spans="1:7" ht="15.75" customHeight="1">
      <c r="A1217" s="324" t="s">
        <v>314</v>
      </c>
      <c r="B1217" s="324" t="s">
        <v>538</v>
      </c>
      <c r="C1217" s="87" t="s">
        <v>47</v>
      </c>
      <c r="D1217" s="90">
        <f>SUM(D1218:D1223)</f>
        <v>134907.73152</v>
      </c>
      <c r="E1217" s="90">
        <f>SUM(E1218:E1223)</f>
        <v>134907.00394999998</v>
      </c>
      <c r="F1217" s="90">
        <f>SUM(F1218:F1223)</f>
        <v>134907.00394999998</v>
      </c>
      <c r="G1217" s="67">
        <f t="shared" si="371"/>
        <v>0.72757000001729466</v>
      </c>
    </row>
    <row r="1218" spans="1:7">
      <c r="A1218" s="324"/>
      <c r="B1218" s="324"/>
      <c r="C1218" s="96" t="s">
        <v>48</v>
      </c>
      <c r="D1218" s="93">
        <f>D1225+D1232+D1246+D1288+D1295+D1302+D1316</f>
        <v>0</v>
      </c>
      <c r="E1218" s="93">
        <f t="shared" ref="E1218:F1218" si="388">E1225+E1232+E1246+E1288+E1295+E1302+E1316</f>
        <v>0</v>
      </c>
      <c r="F1218" s="93">
        <f t="shared" si="388"/>
        <v>0</v>
      </c>
      <c r="G1218" s="67">
        <f t="shared" si="371"/>
        <v>0</v>
      </c>
    </row>
    <row r="1219" spans="1:7">
      <c r="A1219" s="324"/>
      <c r="B1219" s="324"/>
      <c r="C1219" s="87" t="s">
        <v>12</v>
      </c>
      <c r="D1219" s="93">
        <f t="shared" ref="D1219:F1219" si="389">D1226+D1233+D1247+D1289+D1296+D1303+D1317</f>
        <v>23495.83152</v>
      </c>
      <c r="E1219" s="93">
        <f t="shared" si="389"/>
        <v>23495.103950000001</v>
      </c>
      <c r="F1219" s="93">
        <f t="shared" si="389"/>
        <v>23495.103950000001</v>
      </c>
      <c r="G1219" s="67">
        <f t="shared" si="371"/>
        <v>0.72756999999910477</v>
      </c>
    </row>
    <row r="1220" spans="1:7" ht="26.25">
      <c r="A1220" s="324"/>
      <c r="B1220" s="324"/>
      <c r="C1220" s="87" t="s">
        <v>49</v>
      </c>
      <c r="D1220" s="93">
        <f t="shared" ref="D1220:F1220" si="390">D1227+D1234+D1248+D1290+D1297+D1304+D1318</f>
        <v>111411.9</v>
      </c>
      <c r="E1220" s="93">
        <f t="shared" si="390"/>
        <v>111411.9</v>
      </c>
      <c r="F1220" s="93">
        <f t="shared" si="390"/>
        <v>111411.9</v>
      </c>
      <c r="G1220" s="67">
        <f t="shared" si="371"/>
        <v>0</v>
      </c>
    </row>
    <row r="1221" spans="1:7">
      <c r="A1221" s="324"/>
      <c r="B1221" s="324"/>
      <c r="C1221" s="96" t="s">
        <v>871</v>
      </c>
      <c r="D1221" s="93">
        <f t="shared" ref="D1221:F1221" si="391">D1228+D1235+D1249+D1291+D1298+D1305+D1319</f>
        <v>0</v>
      </c>
      <c r="E1221" s="93">
        <f t="shared" si="391"/>
        <v>0</v>
      </c>
      <c r="F1221" s="93">
        <f t="shared" si="391"/>
        <v>0</v>
      </c>
      <c r="G1221" s="67">
        <f t="shared" si="371"/>
        <v>0</v>
      </c>
    </row>
    <row r="1222" spans="1:7">
      <c r="A1222" s="324"/>
      <c r="B1222" s="324"/>
      <c r="C1222" s="87" t="s">
        <v>53</v>
      </c>
      <c r="D1222" s="93">
        <f t="shared" ref="D1222:F1222" si="392">D1229+D1236+D1250+D1292+D1299+D1306+D1320</f>
        <v>0</v>
      </c>
      <c r="E1222" s="93">
        <f t="shared" si="392"/>
        <v>0</v>
      </c>
      <c r="F1222" s="93">
        <f t="shared" si="392"/>
        <v>0</v>
      </c>
      <c r="G1222" s="67">
        <f t="shared" si="371"/>
        <v>0</v>
      </c>
    </row>
    <row r="1223" spans="1:7">
      <c r="A1223" s="324"/>
      <c r="B1223" s="324"/>
      <c r="C1223" s="87" t="s">
        <v>51</v>
      </c>
      <c r="D1223" s="93">
        <f t="shared" ref="D1223:F1223" si="393">D1230+D1237+D1251+D1293+D1300+D1307+D1321</f>
        <v>0</v>
      </c>
      <c r="E1223" s="93">
        <f t="shared" si="393"/>
        <v>0</v>
      </c>
      <c r="F1223" s="93">
        <f t="shared" si="393"/>
        <v>0</v>
      </c>
      <c r="G1223" s="67">
        <f t="shared" si="371"/>
        <v>0</v>
      </c>
    </row>
    <row r="1224" spans="1:7" ht="15.75" customHeight="1">
      <c r="A1224" s="324" t="s">
        <v>20</v>
      </c>
      <c r="B1224" s="324" t="s">
        <v>862</v>
      </c>
      <c r="C1224" s="87" t="s">
        <v>47</v>
      </c>
      <c r="D1224" s="90">
        <f>SUM(D1225:D1230)</f>
        <v>0</v>
      </c>
      <c r="E1224" s="90">
        <f>SUM(E1225:E1230)</f>
        <v>0</v>
      </c>
      <c r="F1224" s="90">
        <f>SUM(F1225:F1230)</f>
        <v>0</v>
      </c>
      <c r="G1224" s="67">
        <f t="shared" si="371"/>
        <v>0</v>
      </c>
    </row>
    <row r="1225" spans="1:7">
      <c r="A1225" s="324"/>
      <c r="B1225" s="324"/>
      <c r="C1225" s="96" t="s">
        <v>48</v>
      </c>
      <c r="D1225" s="93">
        <v>0</v>
      </c>
      <c r="E1225" s="93">
        <v>0</v>
      </c>
      <c r="F1225" s="93">
        <v>0</v>
      </c>
      <c r="G1225" s="67">
        <f t="shared" si="371"/>
        <v>0</v>
      </c>
    </row>
    <row r="1226" spans="1:7">
      <c r="A1226" s="324"/>
      <c r="B1226" s="324"/>
      <c r="C1226" s="87" t="s">
        <v>12</v>
      </c>
      <c r="D1226" s="93">
        <v>0</v>
      </c>
      <c r="E1226" s="93">
        <v>0</v>
      </c>
      <c r="F1226" s="93">
        <v>0</v>
      </c>
      <c r="G1226" s="67">
        <f t="shared" si="371"/>
        <v>0</v>
      </c>
    </row>
    <row r="1227" spans="1:7" ht="26.25">
      <c r="A1227" s="324"/>
      <c r="B1227" s="324"/>
      <c r="C1227" s="87" t="s">
        <v>49</v>
      </c>
      <c r="D1227" s="93">
        <v>0</v>
      </c>
      <c r="E1227" s="93">
        <v>0</v>
      </c>
      <c r="F1227" s="93">
        <v>0</v>
      </c>
      <c r="G1227" s="67">
        <f t="shared" si="371"/>
        <v>0</v>
      </c>
    </row>
    <row r="1228" spans="1:7">
      <c r="A1228" s="324"/>
      <c r="B1228" s="324"/>
      <c r="C1228" s="96" t="s">
        <v>870</v>
      </c>
      <c r="D1228" s="93">
        <v>0</v>
      </c>
      <c r="E1228" s="93">
        <v>0</v>
      </c>
      <c r="F1228" s="93">
        <v>0</v>
      </c>
      <c r="G1228" s="67">
        <f t="shared" si="371"/>
        <v>0</v>
      </c>
    </row>
    <row r="1229" spans="1:7">
      <c r="A1229" s="324"/>
      <c r="B1229" s="324"/>
      <c r="C1229" s="87" t="s">
        <v>53</v>
      </c>
      <c r="D1229" s="93">
        <v>0</v>
      </c>
      <c r="E1229" s="93">
        <v>0</v>
      </c>
      <c r="F1229" s="93">
        <v>0</v>
      </c>
      <c r="G1229" s="67">
        <f t="shared" si="371"/>
        <v>0</v>
      </c>
    </row>
    <row r="1230" spans="1:7">
      <c r="A1230" s="324"/>
      <c r="B1230" s="324"/>
      <c r="C1230" s="87" t="s">
        <v>51</v>
      </c>
      <c r="D1230" s="93">
        <v>0</v>
      </c>
      <c r="E1230" s="93">
        <v>0</v>
      </c>
      <c r="F1230" s="93">
        <v>0</v>
      </c>
      <c r="G1230" s="67">
        <f t="shared" si="371"/>
        <v>0</v>
      </c>
    </row>
    <row r="1231" spans="1:7" ht="15.75" customHeight="1">
      <c r="A1231" s="324" t="s">
        <v>375</v>
      </c>
      <c r="B1231" s="324" t="s">
        <v>540</v>
      </c>
      <c r="C1231" s="87" t="s">
        <v>47</v>
      </c>
      <c r="D1231" s="90">
        <f>SUM(D1232:D1237)</f>
        <v>32919</v>
      </c>
      <c r="E1231" s="90">
        <f>SUM(E1232:E1237)</f>
        <v>32919</v>
      </c>
      <c r="F1231" s="90">
        <f>SUM(F1232:F1237)</f>
        <v>32919</v>
      </c>
      <c r="G1231" s="67">
        <f t="shared" si="371"/>
        <v>0</v>
      </c>
    </row>
    <row r="1232" spans="1:7">
      <c r="A1232" s="324"/>
      <c r="B1232" s="324"/>
      <c r="C1232" s="96" t="s">
        <v>48</v>
      </c>
      <c r="D1232" s="93">
        <f t="shared" ref="D1232:D1237" si="394">D1239</f>
        <v>0</v>
      </c>
      <c r="E1232" s="93">
        <f t="shared" ref="E1232:F1232" si="395">E1239</f>
        <v>0</v>
      </c>
      <c r="F1232" s="93">
        <f t="shared" si="395"/>
        <v>0</v>
      </c>
      <c r="G1232" s="67">
        <f t="shared" si="371"/>
        <v>0</v>
      </c>
    </row>
    <row r="1233" spans="1:7">
      <c r="A1233" s="324"/>
      <c r="B1233" s="324"/>
      <c r="C1233" s="87" t="s">
        <v>12</v>
      </c>
      <c r="D1233" s="93">
        <f t="shared" si="394"/>
        <v>14619</v>
      </c>
      <c r="E1233" s="93">
        <f t="shared" ref="E1233:F1233" si="396">E1240</f>
        <v>14619</v>
      </c>
      <c r="F1233" s="93">
        <f t="shared" si="396"/>
        <v>14619</v>
      </c>
      <c r="G1233" s="67">
        <f t="shared" si="371"/>
        <v>0</v>
      </c>
    </row>
    <row r="1234" spans="1:7" ht="26.25">
      <c r="A1234" s="324"/>
      <c r="B1234" s="324"/>
      <c r="C1234" s="87" t="s">
        <v>49</v>
      </c>
      <c r="D1234" s="93">
        <f t="shared" si="394"/>
        <v>18300</v>
      </c>
      <c r="E1234" s="93">
        <f t="shared" ref="E1234:F1234" si="397">E1241</f>
        <v>18300</v>
      </c>
      <c r="F1234" s="93">
        <f t="shared" si="397"/>
        <v>18300</v>
      </c>
      <c r="G1234" s="67">
        <f t="shared" si="371"/>
        <v>0</v>
      </c>
    </row>
    <row r="1235" spans="1:7">
      <c r="A1235" s="324"/>
      <c r="B1235" s="324"/>
      <c r="C1235" s="96" t="s">
        <v>871</v>
      </c>
      <c r="D1235" s="93">
        <f t="shared" si="394"/>
        <v>0</v>
      </c>
      <c r="E1235" s="93">
        <f t="shared" ref="E1235:F1235" si="398">E1242</f>
        <v>0</v>
      </c>
      <c r="F1235" s="93">
        <f t="shared" si="398"/>
        <v>0</v>
      </c>
      <c r="G1235" s="67">
        <f t="shared" ref="G1235:G1361" si="399">D1235-E1235</f>
        <v>0</v>
      </c>
    </row>
    <row r="1236" spans="1:7">
      <c r="A1236" s="324"/>
      <c r="B1236" s="324"/>
      <c r="C1236" s="87" t="s">
        <v>53</v>
      </c>
      <c r="D1236" s="93">
        <f t="shared" si="394"/>
        <v>0</v>
      </c>
      <c r="E1236" s="93">
        <f t="shared" ref="E1236:F1236" si="400">E1243</f>
        <v>0</v>
      </c>
      <c r="F1236" s="93">
        <f t="shared" si="400"/>
        <v>0</v>
      </c>
      <c r="G1236" s="67">
        <f t="shared" si="399"/>
        <v>0</v>
      </c>
    </row>
    <row r="1237" spans="1:7">
      <c r="A1237" s="324"/>
      <c r="B1237" s="324"/>
      <c r="C1237" s="87" t="s">
        <v>51</v>
      </c>
      <c r="D1237" s="93">
        <f t="shared" si="394"/>
        <v>0</v>
      </c>
      <c r="E1237" s="93">
        <f t="shared" ref="E1237:F1237" si="401">E1244</f>
        <v>0</v>
      </c>
      <c r="F1237" s="93">
        <f t="shared" si="401"/>
        <v>0</v>
      </c>
      <c r="G1237" s="67">
        <f t="shared" si="399"/>
        <v>0</v>
      </c>
    </row>
    <row r="1238" spans="1:7" ht="15.75" hidden="1" customHeight="1">
      <c r="A1238" s="324" t="s">
        <v>781</v>
      </c>
      <c r="B1238" s="324" t="s">
        <v>544</v>
      </c>
      <c r="C1238" s="87" t="s">
        <v>47</v>
      </c>
      <c r="D1238" s="90">
        <f>SUM(D1239:D1244)</f>
        <v>32919</v>
      </c>
      <c r="E1238" s="90">
        <f>SUM(E1239:E1244)</f>
        <v>32919</v>
      </c>
      <c r="F1238" s="90">
        <f>SUM(F1239:F1244)</f>
        <v>32919</v>
      </c>
      <c r="G1238" s="67">
        <f t="shared" si="399"/>
        <v>0</v>
      </c>
    </row>
    <row r="1239" spans="1:7" hidden="1">
      <c r="A1239" s="324"/>
      <c r="B1239" s="324"/>
      <c r="C1239" s="96" t="s">
        <v>48</v>
      </c>
      <c r="D1239" s="93">
        <v>0</v>
      </c>
      <c r="E1239" s="93">
        <v>0</v>
      </c>
      <c r="F1239" s="93">
        <v>0</v>
      </c>
      <c r="G1239" s="67">
        <f t="shared" si="399"/>
        <v>0</v>
      </c>
    </row>
    <row r="1240" spans="1:7" hidden="1">
      <c r="A1240" s="324"/>
      <c r="B1240" s="324"/>
      <c r="C1240" s="87" t="s">
        <v>12</v>
      </c>
      <c r="D1240" s="93">
        <f>'Приложение 11 '!H722</f>
        <v>14619</v>
      </c>
      <c r="E1240" s="93">
        <f>F1240</f>
        <v>14619</v>
      </c>
      <c r="F1240" s="93">
        <f>'Приложение 11 '!L722</f>
        <v>14619</v>
      </c>
      <c r="G1240" s="67">
        <f t="shared" si="399"/>
        <v>0</v>
      </c>
    </row>
    <row r="1241" spans="1:7" ht="26.25" hidden="1">
      <c r="A1241" s="324"/>
      <c r="B1241" s="324"/>
      <c r="C1241" s="87" t="s">
        <v>49</v>
      </c>
      <c r="D1241" s="93">
        <f>'Приложение 11 '!I722</f>
        <v>18300</v>
      </c>
      <c r="E1241" s="93">
        <f>F1241</f>
        <v>18300</v>
      </c>
      <c r="F1241" s="93">
        <f>'Приложение 11 '!M722</f>
        <v>18300</v>
      </c>
      <c r="G1241" s="67">
        <f t="shared" si="399"/>
        <v>0</v>
      </c>
    </row>
    <row r="1242" spans="1:7" hidden="1">
      <c r="A1242" s="324"/>
      <c r="B1242" s="324"/>
      <c r="C1242" s="96" t="s">
        <v>871</v>
      </c>
      <c r="D1242" s="93">
        <v>0</v>
      </c>
      <c r="E1242" s="93">
        <v>0</v>
      </c>
      <c r="F1242" s="93">
        <v>0</v>
      </c>
      <c r="G1242" s="67">
        <f t="shared" ref="G1242:G1244" si="402">D1242-E1242</f>
        <v>0</v>
      </c>
    </row>
    <row r="1243" spans="1:7" hidden="1">
      <c r="A1243" s="324"/>
      <c r="B1243" s="324"/>
      <c r="C1243" s="87" t="s">
        <v>53</v>
      </c>
      <c r="D1243" s="93">
        <v>0</v>
      </c>
      <c r="E1243" s="93">
        <v>0</v>
      </c>
      <c r="F1243" s="93">
        <v>0</v>
      </c>
      <c r="G1243" s="67">
        <f t="shared" si="402"/>
        <v>0</v>
      </c>
    </row>
    <row r="1244" spans="1:7" hidden="1">
      <c r="A1244" s="324"/>
      <c r="B1244" s="324"/>
      <c r="C1244" s="87" t="s">
        <v>51</v>
      </c>
      <c r="D1244" s="93">
        <v>0</v>
      </c>
      <c r="E1244" s="93">
        <v>0</v>
      </c>
      <c r="F1244" s="93">
        <v>0</v>
      </c>
      <c r="G1244" s="67">
        <f t="shared" si="402"/>
        <v>0</v>
      </c>
    </row>
    <row r="1245" spans="1:7" ht="15.75" customHeight="1">
      <c r="A1245" s="324" t="s">
        <v>547</v>
      </c>
      <c r="B1245" s="324" t="s">
        <v>548</v>
      </c>
      <c r="C1245" s="87" t="s">
        <v>47</v>
      </c>
      <c r="D1245" s="90">
        <f>SUM(D1246:D1251)</f>
        <v>101507.9</v>
      </c>
      <c r="E1245" s="90">
        <f>SUM(E1246:E1251)</f>
        <v>101507.9</v>
      </c>
      <c r="F1245" s="90">
        <f>SUM(F1246:F1251)</f>
        <v>101507.9</v>
      </c>
      <c r="G1245" s="67">
        <f t="shared" si="399"/>
        <v>0</v>
      </c>
    </row>
    <row r="1246" spans="1:7">
      <c r="A1246" s="324"/>
      <c r="B1246" s="324"/>
      <c r="C1246" s="96" t="s">
        <v>48</v>
      </c>
      <c r="D1246" s="93">
        <f t="shared" ref="D1246:D1251" si="403">D1253+D1260+D1267+D1274+D1281</f>
        <v>0</v>
      </c>
      <c r="E1246" s="93">
        <f t="shared" ref="E1246:F1246" si="404">E1253+E1260+E1267+E1274+E1281</f>
        <v>0</v>
      </c>
      <c r="F1246" s="93">
        <f t="shared" si="404"/>
        <v>0</v>
      </c>
      <c r="G1246" s="67">
        <f t="shared" si="399"/>
        <v>0</v>
      </c>
    </row>
    <row r="1247" spans="1:7">
      <c r="A1247" s="324"/>
      <c r="B1247" s="324"/>
      <c r="C1247" s="87" t="s">
        <v>12</v>
      </c>
      <c r="D1247" s="93">
        <f t="shared" si="403"/>
        <v>8591</v>
      </c>
      <c r="E1247" s="93">
        <f t="shared" ref="E1247:F1247" si="405">E1254+E1261+E1268+E1275+E1282</f>
        <v>8591</v>
      </c>
      <c r="F1247" s="93">
        <f t="shared" si="405"/>
        <v>8591</v>
      </c>
      <c r="G1247" s="67">
        <f t="shared" si="399"/>
        <v>0</v>
      </c>
    </row>
    <row r="1248" spans="1:7" ht="26.25">
      <c r="A1248" s="324"/>
      <c r="B1248" s="324"/>
      <c r="C1248" s="87" t="s">
        <v>49</v>
      </c>
      <c r="D1248" s="93">
        <f t="shared" si="403"/>
        <v>92916.9</v>
      </c>
      <c r="E1248" s="93">
        <f t="shared" ref="E1248:F1248" si="406">E1255+E1262+E1269+E1276+E1283</f>
        <v>92916.9</v>
      </c>
      <c r="F1248" s="93">
        <f t="shared" si="406"/>
        <v>92916.9</v>
      </c>
      <c r="G1248" s="67">
        <f t="shared" si="399"/>
        <v>0</v>
      </c>
    </row>
    <row r="1249" spans="1:7">
      <c r="A1249" s="324"/>
      <c r="B1249" s="324"/>
      <c r="C1249" s="96" t="s">
        <v>870</v>
      </c>
      <c r="D1249" s="93">
        <f t="shared" si="403"/>
        <v>0</v>
      </c>
      <c r="E1249" s="93">
        <f t="shared" ref="E1249:F1249" si="407">E1256+E1263+E1270+E1277+E1284</f>
        <v>0</v>
      </c>
      <c r="F1249" s="93">
        <f t="shared" si="407"/>
        <v>0</v>
      </c>
      <c r="G1249" s="67">
        <f t="shared" si="399"/>
        <v>0</v>
      </c>
    </row>
    <row r="1250" spans="1:7">
      <c r="A1250" s="324"/>
      <c r="B1250" s="324"/>
      <c r="C1250" s="87" t="s">
        <v>53</v>
      </c>
      <c r="D1250" s="93">
        <f t="shared" si="403"/>
        <v>0</v>
      </c>
      <c r="E1250" s="93">
        <f t="shared" ref="E1250:F1250" si="408">E1257+E1264+E1271+E1278+E1285</f>
        <v>0</v>
      </c>
      <c r="F1250" s="93">
        <f t="shared" si="408"/>
        <v>0</v>
      </c>
      <c r="G1250" s="67">
        <f t="shared" si="399"/>
        <v>0</v>
      </c>
    </row>
    <row r="1251" spans="1:7">
      <c r="A1251" s="324"/>
      <c r="B1251" s="324"/>
      <c r="C1251" s="87" t="s">
        <v>51</v>
      </c>
      <c r="D1251" s="93">
        <f t="shared" si="403"/>
        <v>0</v>
      </c>
      <c r="E1251" s="93">
        <f t="shared" ref="E1251:F1251" si="409">E1258+E1265+E1272+E1279+E1286</f>
        <v>0</v>
      </c>
      <c r="F1251" s="93">
        <f t="shared" si="409"/>
        <v>0</v>
      </c>
      <c r="G1251" s="67">
        <f t="shared" si="399"/>
        <v>0</v>
      </c>
    </row>
    <row r="1252" spans="1:7" ht="15.75" hidden="1" customHeight="1">
      <c r="A1252" s="324" t="s">
        <v>791</v>
      </c>
      <c r="B1252" s="324" t="s">
        <v>551</v>
      </c>
      <c r="C1252" s="87" t="s">
        <v>47</v>
      </c>
      <c r="D1252" s="90">
        <f>SUM(D1253:D1258)</f>
        <v>92916.9</v>
      </c>
      <c r="E1252" s="90">
        <f>SUM(E1253:E1258)</f>
        <v>92916.9</v>
      </c>
      <c r="F1252" s="90">
        <f>SUM(F1253:F1258)</f>
        <v>92916.9</v>
      </c>
      <c r="G1252" s="67">
        <f t="shared" ref="G1252:G1258" si="410">D1252-E1252</f>
        <v>0</v>
      </c>
    </row>
    <row r="1253" spans="1:7" hidden="1">
      <c r="A1253" s="324"/>
      <c r="B1253" s="324"/>
      <c r="C1253" s="96" t="s">
        <v>48</v>
      </c>
      <c r="D1253" s="93">
        <v>0</v>
      </c>
      <c r="E1253" s="93">
        <v>0</v>
      </c>
      <c r="F1253" s="93">
        <v>0</v>
      </c>
      <c r="G1253" s="67">
        <f t="shared" si="410"/>
        <v>0</v>
      </c>
    </row>
    <row r="1254" spans="1:7" hidden="1">
      <c r="A1254" s="324"/>
      <c r="B1254" s="324"/>
      <c r="C1254" s="87" t="s">
        <v>12</v>
      </c>
      <c r="D1254" s="93">
        <v>0</v>
      </c>
      <c r="E1254" s="93">
        <f>'Приложение 11 '!H732</f>
        <v>0</v>
      </c>
      <c r="F1254" s="93">
        <f>'Приложение 11 '!L732</f>
        <v>0</v>
      </c>
      <c r="G1254" s="67">
        <f t="shared" si="410"/>
        <v>0</v>
      </c>
    </row>
    <row r="1255" spans="1:7" ht="26.25" hidden="1">
      <c r="A1255" s="324"/>
      <c r="B1255" s="324"/>
      <c r="C1255" s="87" t="s">
        <v>49</v>
      </c>
      <c r="D1255" s="93">
        <f>'Приложение 11 '!I732</f>
        <v>92916.9</v>
      </c>
      <c r="E1255" s="93">
        <f>F1255</f>
        <v>92916.9</v>
      </c>
      <c r="F1255" s="93">
        <f>'Приложение 11 '!M732</f>
        <v>92916.9</v>
      </c>
      <c r="G1255" s="67">
        <f t="shared" si="410"/>
        <v>0</v>
      </c>
    </row>
    <row r="1256" spans="1:7" hidden="1">
      <c r="A1256" s="324"/>
      <c r="B1256" s="324"/>
      <c r="C1256" s="96" t="s">
        <v>870</v>
      </c>
      <c r="D1256" s="93">
        <v>0</v>
      </c>
      <c r="E1256" s="93">
        <v>0</v>
      </c>
      <c r="F1256" s="93">
        <v>0</v>
      </c>
      <c r="G1256" s="67">
        <f t="shared" si="410"/>
        <v>0</v>
      </c>
    </row>
    <row r="1257" spans="1:7" hidden="1">
      <c r="A1257" s="324"/>
      <c r="B1257" s="324"/>
      <c r="C1257" s="87" t="s">
        <v>53</v>
      </c>
      <c r="D1257" s="93">
        <v>0</v>
      </c>
      <c r="E1257" s="93">
        <v>0</v>
      </c>
      <c r="F1257" s="93">
        <v>0</v>
      </c>
      <c r="G1257" s="67">
        <f t="shared" si="410"/>
        <v>0</v>
      </c>
    </row>
    <row r="1258" spans="1:7" hidden="1">
      <c r="A1258" s="324"/>
      <c r="B1258" s="324"/>
      <c r="C1258" s="87" t="s">
        <v>51</v>
      </c>
      <c r="D1258" s="93">
        <v>0</v>
      </c>
      <c r="E1258" s="93">
        <v>0</v>
      </c>
      <c r="F1258" s="93">
        <v>0</v>
      </c>
      <c r="G1258" s="67">
        <f t="shared" si="410"/>
        <v>0</v>
      </c>
    </row>
    <row r="1259" spans="1:7" ht="15.75" hidden="1" customHeight="1">
      <c r="A1259" s="324" t="s">
        <v>1292</v>
      </c>
      <c r="B1259" s="324" t="s">
        <v>1510</v>
      </c>
      <c r="C1259" s="87" t="s">
        <v>47</v>
      </c>
      <c r="D1259" s="90">
        <f>SUM(D1260:D1265)</f>
        <v>741</v>
      </c>
      <c r="E1259" s="90">
        <f>SUM(E1260:E1265)</f>
        <v>741</v>
      </c>
      <c r="F1259" s="90">
        <f>SUM(F1260:F1265)</f>
        <v>741</v>
      </c>
      <c r="G1259" s="67">
        <f t="shared" ref="G1259:G1265" si="411">D1259-E1259</f>
        <v>0</v>
      </c>
    </row>
    <row r="1260" spans="1:7" hidden="1">
      <c r="A1260" s="324"/>
      <c r="B1260" s="324"/>
      <c r="C1260" s="96" t="s">
        <v>48</v>
      </c>
      <c r="D1260" s="93">
        <v>0</v>
      </c>
      <c r="E1260" s="93">
        <v>0</v>
      </c>
      <c r="F1260" s="93">
        <v>0</v>
      </c>
      <c r="G1260" s="67">
        <f t="shared" si="411"/>
        <v>0</v>
      </c>
    </row>
    <row r="1261" spans="1:7" hidden="1">
      <c r="A1261" s="324"/>
      <c r="B1261" s="324"/>
      <c r="C1261" s="87" t="s">
        <v>12</v>
      </c>
      <c r="D1261" s="93">
        <f>'Приложение 11 '!H735</f>
        <v>741</v>
      </c>
      <c r="E1261" s="93">
        <f>F1261</f>
        <v>741</v>
      </c>
      <c r="F1261" s="93">
        <f>'Приложение 11 '!L735</f>
        <v>741</v>
      </c>
      <c r="G1261" s="67">
        <f t="shared" si="411"/>
        <v>0</v>
      </c>
    </row>
    <row r="1262" spans="1:7" ht="26.25" hidden="1">
      <c r="A1262" s="324"/>
      <c r="B1262" s="324"/>
      <c r="C1262" s="87" t="s">
        <v>49</v>
      </c>
      <c r="D1262" s="93">
        <v>0</v>
      </c>
      <c r="E1262" s="93">
        <f>'Приложение 11 '!I739</f>
        <v>0</v>
      </c>
      <c r="F1262" s="93">
        <f>'Приложение 11 '!M739</f>
        <v>0</v>
      </c>
      <c r="G1262" s="67">
        <f t="shared" si="411"/>
        <v>0</v>
      </c>
    </row>
    <row r="1263" spans="1:7" hidden="1">
      <c r="A1263" s="324"/>
      <c r="B1263" s="324"/>
      <c r="C1263" s="96" t="s">
        <v>870</v>
      </c>
      <c r="D1263" s="93">
        <v>0</v>
      </c>
      <c r="E1263" s="93">
        <v>0</v>
      </c>
      <c r="F1263" s="93">
        <v>0</v>
      </c>
      <c r="G1263" s="67">
        <f t="shared" si="411"/>
        <v>0</v>
      </c>
    </row>
    <row r="1264" spans="1:7" hidden="1">
      <c r="A1264" s="324"/>
      <c r="B1264" s="324"/>
      <c r="C1264" s="87" t="s">
        <v>53</v>
      </c>
      <c r="D1264" s="93">
        <v>0</v>
      </c>
      <c r="E1264" s="93">
        <v>0</v>
      </c>
      <c r="F1264" s="93">
        <v>0</v>
      </c>
      <c r="G1264" s="67">
        <f t="shared" si="411"/>
        <v>0</v>
      </c>
    </row>
    <row r="1265" spans="1:7" hidden="1">
      <c r="A1265" s="324"/>
      <c r="B1265" s="324"/>
      <c r="C1265" s="87" t="s">
        <v>51</v>
      </c>
      <c r="D1265" s="93">
        <v>0</v>
      </c>
      <c r="E1265" s="93">
        <v>0</v>
      </c>
      <c r="F1265" s="93">
        <v>0</v>
      </c>
      <c r="G1265" s="67">
        <f t="shared" si="411"/>
        <v>0</v>
      </c>
    </row>
    <row r="1266" spans="1:7" ht="15.75" hidden="1" customHeight="1">
      <c r="A1266" s="324" t="s">
        <v>1677</v>
      </c>
      <c r="B1266" s="324" t="s">
        <v>1511</v>
      </c>
      <c r="C1266" s="87" t="s">
        <v>47</v>
      </c>
      <c r="D1266" s="90">
        <f>SUM(D1267:D1272)</f>
        <v>100</v>
      </c>
      <c r="E1266" s="90">
        <f>SUM(E1267:E1272)</f>
        <v>100</v>
      </c>
      <c r="F1266" s="90">
        <f>SUM(F1267:F1272)</f>
        <v>100</v>
      </c>
      <c r="G1266" s="67">
        <f t="shared" ref="G1266:G1272" si="412">D1266-E1266</f>
        <v>0</v>
      </c>
    </row>
    <row r="1267" spans="1:7" hidden="1">
      <c r="A1267" s="324"/>
      <c r="B1267" s="324"/>
      <c r="C1267" s="96" t="s">
        <v>48</v>
      </c>
      <c r="D1267" s="93">
        <v>0</v>
      </c>
      <c r="E1267" s="93">
        <v>0</v>
      </c>
      <c r="F1267" s="93">
        <v>0</v>
      </c>
      <c r="G1267" s="67">
        <f t="shared" si="412"/>
        <v>0</v>
      </c>
    </row>
    <row r="1268" spans="1:7" hidden="1">
      <c r="A1268" s="324"/>
      <c r="B1268" s="324"/>
      <c r="C1268" s="87" t="s">
        <v>12</v>
      </c>
      <c r="D1268" s="93">
        <f>'Приложение 11 '!H738</f>
        <v>100</v>
      </c>
      <c r="E1268" s="93">
        <f>F1268</f>
        <v>100</v>
      </c>
      <c r="F1268" s="93">
        <f>'Приложение 11 '!L738</f>
        <v>100</v>
      </c>
      <c r="G1268" s="67">
        <f t="shared" si="412"/>
        <v>0</v>
      </c>
    </row>
    <row r="1269" spans="1:7" ht="26.25" hidden="1">
      <c r="A1269" s="324"/>
      <c r="B1269" s="324"/>
      <c r="C1269" s="87" t="s">
        <v>49</v>
      </c>
      <c r="D1269" s="93">
        <v>0</v>
      </c>
      <c r="E1269" s="93">
        <f>'Приложение 11 '!I746</f>
        <v>0</v>
      </c>
      <c r="F1269" s="93">
        <f>'Приложение 11 '!M746</f>
        <v>0</v>
      </c>
      <c r="G1269" s="67">
        <f t="shared" si="412"/>
        <v>0</v>
      </c>
    </row>
    <row r="1270" spans="1:7" hidden="1">
      <c r="A1270" s="324"/>
      <c r="B1270" s="324"/>
      <c r="C1270" s="96" t="s">
        <v>870</v>
      </c>
      <c r="D1270" s="93">
        <v>0</v>
      </c>
      <c r="E1270" s="93">
        <v>0</v>
      </c>
      <c r="F1270" s="93">
        <v>0</v>
      </c>
      <c r="G1270" s="67">
        <f t="shared" si="412"/>
        <v>0</v>
      </c>
    </row>
    <row r="1271" spans="1:7" hidden="1">
      <c r="A1271" s="324"/>
      <c r="B1271" s="324"/>
      <c r="C1271" s="87" t="s">
        <v>53</v>
      </c>
      <c r="D1271" s="93">
        <v>0</v>
      </c>
      <c r="E1271" s="93">
        <v>0</v>
      </c>
      <c r="F1271" s="93">
        <v>0</v>
      </c>
      <c r="G1271" s="67">
        <f t="shared" si="412"/>
        <v>0</v>
      </c>
    </row>
    <row r="1272" spans="1:7" hidden="1">
      <c r="A1272" s="324"/>
      <c r="B1272" s="324"/>
      <c r="C1272" s="87" t="s">
        <v>51</v>
      </c>
      <c r="D1272" s="93">
        <v>0</v>
      </c>
      <c r="E1272" s="93">
        <v>0</v>
      </c>
      <c r="F1272" s="93">
        <v>0</v>
      </c>
      <c r="G1272" s="67">
        <f t="shared" si="412"/>
        <v>0</v>
      </c>
    </row>
    <row r="1273" spans="1:7" ht="15.75" hidden="1" customHeight="1">
      <c r="A1273" s="324" t="s">
        <v>1678</v>
      </c>
      <c r="B1273" s="324" t="s">
        <v>1512</v>
      </c>
      <c r="C1273" s="87" t="s">
        <v>47</v>
      </c>
      <c r="D1273" s="90">
        <f>SUM(D1274:D1279)</f>
        <v>2750</v>
      </c>
      <c r="E1273" s="90">
        <f>SUM(E1274:E1279)</f>
        <v>2750</v>
      </c>
      <c r="F1273" s="90">
        <f>SUM(F1274:F1279)</f>
        <v>2750</v>
      </c>
      <c r="G1273" s="67">
        <f t="shared" ref="G1273:G1279" si="413">D1273-E1273</f>
        <v>0</v>
      </c>
    </row>
    <row r="1274" spans="1:7" hidden="1">
      <c r="A1274" s="324"/>
      <c r="B1274" s="324"/>
      <c r="C1274" s="96" t="s">
        <v>48</v>
      </c>
      <c r="D1274" s="93">
        <v>0</v>
      </c>
      <c r="E1274" s="93">
        <v>0</v>
      </c>
      <c r="F1274" s="93">
        <v>0</v>
      </c>
      <c r="G1274" s="67">
        <f t="shared" si="413"/>
        <v>0</v>
      </c>
    </row>
    <row r="1275" spans="1:7" hidden="1">
      <c r="A1275" s="324"/>
      <c r="B1275" s="324"/>
      <c r="C1275" s="87" t="s">
        <v>12</v>
      </c>
      <c r="D1275" s="93">
        <f>'Приложение 11 '!H741</f>
        <v>2750</v>
      </c>
      <c r="E1275" s="93">
        <f>F1275</f>
        <v>2750</v>
      </c>
      <c r="F1275" s="93">
        <f>'Приложение 11 '!L741</f>
        <v>2750</v>
      </c>
      <c r="G1275" s="67">
        <f t="shared" si="413"/>
        <v>0</v>
      </c>
    </row>
    <row r="1276" spans="1:7" ht="26.25" hidden="1">
      <c r="A1276" s="324"/>
      <c r="B1276" s="324"/>
      <c r="C1276" s="87" t="s">
        <v>49</v>
      </c>
      <c r="D1276" s="93">
        <v>0</v>
      </c>
      <c r="E1276" s="93">
        <f>'Приложение 11 '!I753</f>
        <v>0</v>
      </c>
      <c r="F1276" s="93">
        <f>'Приложение 11 '!M753</f>
        <v>0</v>
      </c>
      <c r="G1276" s="67">
        <f t="shared" si="413"/>
        <v>0</v>
      </c>
    </row>
    <row r="1277" spans="1:7" hidden="1">
      <c r="A1277" s="324"/>
      <c r="B1277" s="324"/>
      <c r="C1277" s="96" t="s">
        <v>870</v>
      </c>
      <c r="D1277" s="93">
        <v>0</v>
      </c>
      <c r="E1277" s="93">
        <v>0</v>
      </c>
      <c r="F1277" s="93">
        <v>0</v>
      </c>
      <c r="G1277" s="67">
        <f t="shared" si="413"/>
        <v>0</v>
      </c>
    </row>
    <row r="1278" spans="1:7" hidden="1">
      <c r="A1278" s="324"/>
      <c r="B1278" s="324"/>
      <c r="C1278" s="87" t="s">
        <v>53</v>
      </c>
      <c r="D1278" s="93">
        <v>0</v>
      </c>
      <c r="E1278" s="93">
        <v>0</v>
      </c>
      <c r="F1278" s="93">
        <v>0</v>
      </c>
      <c r="G1278" s="67">
        <f t="shared" si="413"/>
        <v>0</v>
      </c>
    </row>
    <row r="1279" spans="1:7" hidden="1">
      <c r="A1279" s="324"/>
      <c r="B1279" s="324"/>
      <c r="C1279" s="87" t="s">
        <v>51</v>
      </c>
      <c r="D1279" s="93">
        <v>0</v>
      </c>
      <c r="E1279" s="93">
        <v>0</v>
      </c>
      <c r="F1279" s="93">
        <v>0</v>
      </c>
      <c r="G1279" s="67">
        <f t="shared" si="413"/>
        <v>0</v>
      </c>
    </row>
    <row r="1280" spans="1:7" ht="15.75" hidden="1" customHeight="1">
      <c r="A1280" s="324" t="s">
        <v>1679</v>
      </c>
      <c r="B1280" s="324" t="s">
        <v>1514</v>
      </c>
      <c r="C1280" s="87" t="s">
        <v>47</v>
      </c>
      <c r="D1280" s="90">
        <f>SUM(D1281:D1286)</f>
        <v>5000</v>
      </c>
      <c r="E1280" s="90">
        <f>SUM(E1281:E1286)</f>
        <v>5000</v>
      </c>
      <c r="F1280" s="90">
        <f>SUM(F1281:F1286)</f>
        <v>5000</v>
      </c>
      <c r="G1280" s="67">
        <f t="shared" ref="G1280:G1286" si="414">D1280-E1280</f>
        <v>0</v>
      </c>
    </row>
    <row r="1281" spans="1:7" hidden="1">
      <c r="A1281" s="324"/>
      <c r="B1281" s="324"/>
      <c r="C1281" s="96" t="s">
        <v>48</v>
      </c>
      <c r="D1281" s="93">
        <v>0</v>
      </c>
      <c r="E1281" s="93">
        <v>0</v>
      </c>
      <c r="F1281" s="93">
        <v>0</v>
      </c>
      <c r="G1281" s="67">
        <f t="shared" si="414"/>
        <v>0</v>
      </c>
    </row>
    <row r="1282" spans="1:7" hidden="1">
      <c r="A1282" s="324"/>
      <c r="B1282" s="324"/>
      <c r="C1282" s="87" t="s">
        <v>12</v>
      </c>
      <c r="D1282" s="93">
        <f>'Приложение 11 '!H744</f>
        <v>5000</v>
      </c>
      <c r="E1282" s="93">
        <f>F1282</f>
        <v>5000</v>
      </c>
      <c r="F1282" s="93">
        <f>'Приложение 11 '!L744</f>
        <v>5000</v>
      </c>
      <c r="G1282" s="67">
        <f t="shared" si="414"/>
        <v>0</v>
      </c>
    </row>
    <row r="1283" spans="1:7" ht="26.25" hidden="1">
      <c r="A1283" s="324"/>
      <c r="B1283" s="324"/>
      <c r="C1283" s="87" t="s">
        <v>49</v>
      </c>
      <c r="D1283" s="93">
        <v>0</v>
      </c>
      <c r="E1283" s="93">
        <v>0</v>
      </c>
      <c r="F1283" s="93">
        <v>0</v>
      </c>
      <c r="G1283" s="67">
        <f t="shared" si="414"/>
        <v>0</v>
      </c>
    </row>
    <row r="1284" spans="1:7" hidden="1">
      <c r="A1284" s="324"/>
      <c r="B1284" s="324"/>
      <c r="C1284" s="96" t="s">
        <v>870</v>
      </c>
      <c r="D1284" s="93">
        <v>0</v>
      </c>
      <c r="E1284" s="93">
        <v>0</v>
      </c>
      <c r="F1284" s="93">
        <v>0</v>
      </c>
      <c r="G1284" s="67">
        <f t="shared" si="414"/>
        <v>0</v>
      </c>
    </row>
    <row r="1285" spans="1:7" hidden="1">
      <c r="A1285" s="324"/>
      <c r="B1285" s="324"/>
      <c r="C1285" s="87" t="s">
        <v>53</v>
      </c>
      <c r="D1285" s="93">
        <v>0</v>
      </c>
      <c r="E1285" s="93">
        <v>0</v>
      </c>
      <c r="F1285" s="93">
        <v>0</v>
      </c>
      <c r="G1285" s="67">
        <f t="shared" si="414"/>
        <v>0</v>
      </c>
    </row>
    <row r="1286" spans="1:7" hidden="1">
      <c r="A1286" s="324"/>
      <c r="B1286" s="324"/>
      <c r="C1286" s="87" t="s">
        <v>51</v>
      </c>
      <c r="D1286" s="93">
        <v>0</v>
      </c>
      <c r="E1286" s="93">
        <v>0</v>
      </c>
      <c r="F1286" s="93">
        <v>0</v>
      </c>
      <c r="G1286" s="67">
        <f t="shared" si="414"/>
        <v>0</v>
      </c>
    </row>
    <row r="1287" spans="1:7" ht="15.75" customHeight="1">
      <c r="A1287" s="324" t="s">
        <v>664</v>
      </c>
      <c r="B1287" s="324" t="s">
        <v>873</v>
      </c>
      <c r="C1287" s="87" t="s">
        <v>47</v>
      </c>
      <c r="D1287" s="90">
        <f>SUM(D1288:D1293)</f>
        <v>0</v>
      </c>
      <c r="E1287" s="90">
        <f>SUM(E1288:E1293)</f>
        <v>0</v>
      </c>
      <c r="F1287" s="90">
        <f>SUM(F1288:F1293)</f>
        <v>0</v>
      </c>
      <c r="G1287" s="67">
        <f t="shared" si="399"/>
        <v>0</v>
      </c>
    </row>
    <row r="1288" spans="1:7">
      <c r="A1288" s="324"/>
      <c r="B1288" s="324"/>
      <c r="C1288" s="96" t="s">
        <v>48</v>
      </c>
      <c r="D1288" s="93">
        <v>0</v>
      </c>
      <c r="E1288" s="93">
        <v>0</v>
      </c>
      <c r="F1288" s="93">
        <v>0</v>
      </c>
      <c r="G1288" s="67">
        <f t="shared" si="399"/>
        <v>0</v>
      </c>
    </row>
    <row r="1289" spans="1:7">
      <c r="A1289" s="324"/>
      <c r="B1289" s="324"/>
      <c r="C1289" s="87" t="s">
        <v>12</v>
      </c>
      <c r="D1289" s="93">
        <v>0</v>
      </c>
      <c r="E1289" s="93">
        <v>0</v>
      </c>
      <c r="F1289" s="93">
        <v>0</v>
      </c>
      <c r="G1289" s="67">
        <f t="shared" si="399"/>
        <v>0</v>
      </c>
    </row>
    <row r="1290" spans="1:7" ht="26.25">
      <c r="A1290" s="324"/>
      <c r="B1290" s="324"/>
      <c r="C1290" s="87" t="s">
        <v>49</v>
      </c>
      <c r="D1290" s="93">
        <v>0</v>
      </c>
      <c r="E1290" s="93">
        <v>0</v>
      </c>
      <c r="F1290" s="93">
        <v>0</v>
      </c>
      <c r="G1290" s="67">
        <f t="shared" si="399"/>
        <v>0</v>
      </c>
    </row>
    <row r="1291" spans="1:7">
      <c r="A1291" s="324"/>
      <c r="B1291" s="324"/>
      <c r="C1291" s="96" t="s">
        <v>870</v>
      </c>
      <c r="D1291" s="93">
        <v>0</v>
      </c>
      <c r="E1291" s="93">
        <v>0</v>
      </c>
      <c r="F1291" s="93">
        <v>0</v>
      </c>
      <c r="G1291" s="67">
        <f t="shared" si="399"/>
        <v>0</v>
      </c>
    </row>
    <row r="1292" spans="1:7">
      <c r="A1292" s="324"/>
      <c r="B1292" s="324"/>
      <c r="C1292" s="87" t="s">
        <v>53</v>
      </c>
      <c r="D1292" s="93">
        <v>0</v>
      </c>
      <c r="E1292" s="93">
        <v>0</v>
      </c>
      <c r="F1292" s="93">
        <v>0</v>
      </c>
      <c r="G1292" s="67">
        <f t="shared" si="399"/>
        <v>0</v>
      </c>
    </row>
    <row r="1293" spans="1:7">
      <c r="A1293" s="324"/>
      <c r="B1293" s="324"/>
      <c r="C1293" s="87" t="s">
        <v>51</v>
      </c>
      <c r="D1293" s="93">
        <v>0</v>
      </c>
      <c r="E1293" s="93">
        <v>0</v>
      </c>
      <c r="F1293" s="93">
        <v>0</v>
      </c>
      <c r="G1293" s="67">
        <f t="shared" si="399"/>
        <v>0</v>
      </c>
    </row>
    <row r="1294" spans="1:7" ht="15.75" customHeight="1">
      <c r="A1294" s="324" t="s">
        <v>665</v>
      </c>
      <c r="B1294" s="324" t="s">
        <v>1506</v>
      </c>
      <c r="C1294" s="87" t="s">
        <v>47</v>
      </c>
      <c r="D1294" s="90">
        <f>SUM(D1295:D1300)</f>
        <v>0</v>
      </c>
      <c r="E1294" s="90">
        <f>SUM(E1295:E1300)</f>
        <v>0</v>
      </c>
      <c r="F1294" s="90">
        <f>SUM(F1295:F1300)</f>
        <v>0</v>
      </c>
      <c r="G1294" s="67">
        <f t="shared" si="399"/>
        <v>0</v>
      </c>
    </row>
    <row r="1295" spans="1:7">
      <c r="A1295" s="324"/>
      <c r="B1295" s="324"/>
      <c r="C1295" s="96" t="s">
        <v>48</v>
      </c>
      <c r="D1295" s="93">
        <v>0</v>
      </c>
      <c r="E1295" s="93">
        <v>0</v>
      </c>
      <c r="F1295" s="93">
        <v>0</v>
      </c>
      <c r="G1295" s="67">
        <f t="shared" si="399"/>
        <v>0</v>
      </c>
    </row>
    <row r="1296" spans="1:7">
      <c r="A1296" s="324"/>
      <c r="B1296" s="324"/>
      <c r="C1296" s="87" t="s">
        <v>12</v>
      </c>
      <c r="D1296" s="93">
        <v>0</v>
      </c>
      <c r="E1296" s="93">
        <v>0</v>
      </c>
      <c r="F1296" s="93">
        <v>0</v>
      </c>
      <c r="G1296" s="67">
        <f t="shared" si="399"/>
        <v>0</v>
      </c>
    </row>
    <row r="1297" spans="1:7" ht="26.25">
      <c r="A1297" s="324"/>
      <c r="B1297" s="324"/>
      <c r="C1297" s="87" t="s">
        <v>49</v>
      </c>
      <c r="D1297" s="93">
        <v>0</v>
      </c>
      <c r="E1297" s="93">
        <v>0</v>
      </c>
      <c r="F1297" s="93">
        <v>0</v>
      </c>
      <c r="G1297" s="67">
        <f t="shared" si="399"/>
        <v>0</v>
      </c>
    </row>
    <row r="1298" spans="1:7">
      <c r="A1298" s="324"/>
      <c r="B1298" s="324"/>
      <c r="C1298" s="96" t="s">
        <v>870</v>
      </c>
      <c r="D1298" s="93">
        <v>0</v>
      </c>
      <c r="E1298" s="93">
        <v>0</v>
      </c>
      <c r="F1298" s="93">
        <v>0</v>
      </c>
      <c r="G1298" s="67">
        <f t="shared" si="399"/>
        <v>0</v>
      </c>
    </row>
    <row r="1299" spans="1:7">
      <c r="A1299" s="324"/>
      <c r="B1299" s="324"/>
      <c r="C1299" s="87" t="s">
        <v>53</v>
      </c>
      <c r="D1299" s="93">
        <v>0</v>
      </c>
      <c r="E1299" s="93">
        <v>0</v>
      </c>
      <c r="F1299" s="93">
        <v>0</v>
      </c>
      <c r="G1299" s="67">
        <f t="shared" si="399"/>
        <v>0</v>
      </c>
    </row>
    <row r="1300" spans="1:7">
      <c r="A1300" s="324"/>
      <c r="B1300" s="324"/>
      <c r="C1300" s="87" t="s">
        <v>51</v>
      </c>
      <c r="D1300" s="93">
        <v>0</v>
      </c>
      <c r="E1300" s="93">
        <v>0</v>
      </c>
      <c r="F1300" s="93">
        <v>0</v>
      </c>
      <c r="G1300" s="67">
        <f t="shared" si="399"/>
        <v>0</v>
      </c>
    </row>
    <row r="1301" spans="1:7" ht="15.75" customHeight="1">
      <c r="A1301" s="324" t="s">
        <v>667</v>
      </c>
      <c r="B1301" s="324" t="s">
        <v>562</v>
      </c>
      <c r="C1301" s="87" t="s">
        <v>47</v>
      </c>
      <c r="D1301" s="90">
        <f>SUM(D1302:D1307)</f>
        <v>195</v>
      </c>
      <c r="E1301" s="90">
        <f>SUM(E1302:E1307)</f>
        <v>195</v>
      </c>
      <c r="F1301" s="90">
        <f>SUM(F1302:F1307)</f>
        <v>195</v>
      </c>
      <c r="G1301" s="67">
        <f t="shared" si="399"/>
        <v>0</v>
      </c>
    </row>
    <row r="1302" spans="1:7">
      <c r="A1302" s="324"/>
      <c r="B1302" s="324"/>
      <c r="C1302" s="96" t="s">
        <v>48</v>
      </c>
      <c r="D1302" s="93">
        <v>0</v>
      </c>
      <c r="E1302" s="93">
        <v>0</v>
      </c>
      <c r="F1302" s="93">
        <v>0</v>
      </c>
      <c r="G1302" s="67">
        <f t="shared" si="399"/>
        <v>0</v>
      </c>
    </row>
    <row r="1303" spans="1:7">
      <c r="A1303" s="324"/>
      <c r="B1303" s="324"/>
      <c r="C1303" s="87" t="s">
        <v>12</v>
      </c>
      <c r="D1303" s="93">
        <v>0</v>
      </c>
      <c r="E1303" s="93">
        <v>0</v>
      </c>
      <c r="F1303" s="93">
        <v>0</v>
      </c>
      <c r="G1303" s="67">
        <f t="shared" si="399"/>
        <v>0</v>
      </c>
    </row>
    <row r="1304" spans="1:7" ht="26.25">
      <c r="A1304" s="324"/>
      <c r="B1304" s="324"/>
      <c r="C1304" s="87" t="s">
        <v>49</v>
      </c>
      <c r="D1304" s="93">
        <f>D1311</f>
        <v>195</v>
      </c>
      <c r="E1304" s="93">
        <f t="shared" ref="E1304:F1304" si="415">E1311</f>
        <v>195</v>
      </c>
      <c r="F1304" s="93">
        <f t="shared" si="415"/>
        <v>195</v>
      </c>
      <c r="G1304" s="67">
        <f t="shared" si="399"/>
        <v>0</v>
      </c>
    </row>
    <row r="1305" spans="1:7">
      <c r="A1305" s="324"/>
      <c r="B1305" s="324"/>
      <c r="C1305" s="96" t="s">
        <v>870</v>
      </c>
      <c r="D1305" s="93">
        <v>0</v>
      </c>
      <c r="E1305" s="93">
        <v>0</v>
      </c>
      <c r="F1305" s="93">
        <v>0</v>
      </c>
      <c r="G1305" s="67">
        <f t="shared" si="399"/>
        <v>0</v>
      </c>
    </row>
    <row r="1306" spans="1:7">
      <c r="A1306" s="324"/>
      <c r="B1306" s="324"/>
      <c r="C1306" s="87" t="s">
        <v>53</v>
      </c>
      <c r="D1306" s="93">
        <v>0</v>
      </c>
      <c r="E1306" s="93">
        <v>0</v>
      </c>
      <c r="F1306" s="93">
        <v>0</v>
      </c>
      <c r="G1306" s="67">
        <f t="shared" si="399"/>
        <v>0</v>
      </c>
    </row>
    <row r="1307" spans="1:7">
      <c r="A1307" s="324"/>
      <c r="B1307" s="324"/>
      <c r="C1307" s="87" t="s">
        <v>51</v>
      </c>
      <c r="D1307" s="93">
        <v>0</v>
      </c>
      <c r="E1307" s="93">
        <v>0</v>
      </c>
      <c r="F1307" s="93">
        <v>0</v>
      </c>
      <c r="G1307" s="67">
        <f t="shared" si="399"/>
        <v>0</v>
      </c>
    </row>
    <row r="1308" spans="1:7" ht="15.75" hidden="1" customHeight="1">
      <c r="A1308" s="324" t="s">
        <v>561</v>
      </c>
      <c r="B1308" s="324" t="s">
        <v>562</v>
      </c>
      <c r="C1308" s="87" t="s">
        <v>47</v>
      </c>
      <c r="D1308" s="90">
        <f>SUM(D1309:D1314)</f>
        <v>195</v>
      </c>
      <c r="E1308" s="90">
        <f>SUM(E1309:E1314)</f>
        <v>195</v>
      </c>
      <c r="F1308" s="90">
        <f>SUM(F1309:F1314)</f>
        <v>195</v>
      </c>
      <c r="G1308" s="67">
        <f t="shared" ref="G1308:G1314" si="416">D1308-E1308</f>
        <v>0</v>
      </c>
    </row>
    <row r="1309" spans="1:7" hidden="1">
      <c r="A1309" s="324"/>
      <c r="B1309" s="324"/>
      <c r="C1309" s="96" t="s">
        <v>48</v>
      </c>
      <c r="D1309" s="93">
        <v>0</v>
      </c>
      <c r="E1309" s="93">
        <v>0</v>
      </c>
      <c r="F1309" s="93">
        <v>0</v>
      </c>
      <c r="G1309" s="67">
        <f t="shared" si="416"/>
        <v>0</v>
      </c>
    </row>
    <row r="1310" spans="1:7" hidden="1">
      <c r="A1310" s="324"/>
      <c r="B1310" s="324"/>
      <c r="C1310" s="87" t="s">
        <v>12</v>
      </c>
      <c r="D1310" s="93">
        <v>0</v>
      </c>
      <c r="E1310" s="93">
        <v>0</v>
      </c>
      <c r="F1310" s="93">
        <v>0</v>
      </c>
      <c r="G1310" s="67">
        <f t="shared" si="416"/>
        <v>0</v>
      </c>
    </row>
    <row r="1311" spans="1:7" ht="26.25" hidden="1">
      <c r="A1311" s="324"/>
      <c r="B1311" s="324"/>
      <c r="C1311" s="87" t="s">
        <v>49</v>
      </c>
      <c r="D1311" s="93">
        <f>'Приложение 11 '!I750</f>
        <v>195</v>
      </c>
      <c r="E1311" s="93">
        <f>F1311</f>
        <v>195</v>
      </c>
      <c r="F1311" s="93">
        <f>'Приложение 11 '!M750</f>
        <v>195</v>
      </c>
      <c r="G1311" s="67">
        <f t="shared" si="416"/>
        <v>0</v>
      </c>
    </row>
    <row r="1312" spans="1:7" hidden="1">
      <c r="A1312" s="324"/>
      <c r="B1312" s="324"/>
      <c r="C1312" s="96" t="s">
        <v>870</v>
      </c>
      <c r="D1312" s="93">
        <v>0</v>
      </c>
      <c r="E1312" s="93">
        <v>0</v>
      </c>
      <c r="F1312" s="93">
        <v>0</v>
      </c>
      <c r="G1312" s="67">
        <f t="shared" si="416"/>
        <v>0</v>
      </c>
    </row>
    <row r="1313" spans="1:7" hidden="1">
      <c r="A1313" s="324"/>
      <c r="B1313" s="324"/>
      <c r="C1313" s="87" t="s">
        <v>53</v>
      </c>
      <c r="D1313" s="93">
        <v>0</v>
      </c>
      <c r="E1313" s="93">
        <v>0</v>
      </c>
      <c r="F1313" s="93">
        <v>0</v>
      </c>
      <c r="G1313" s="67">
        <f t="shared" si="416"/>
        <v>0</v>
      </c>
    </row>
    <row r="1314" spans="1:7" hidden="1">
      <c r="A1314" s="324"/>
      <c r="B1314" s="324"/>
      <c r="C1314" s="87" t="s">
        <v>51</v>
      </c>
      <c r="D1314" s="93">
        <v>0</v>
      </c>
      <c r="E1314" s="93">
        <v>0</v>
      </c>
      <c r="F1314" s="93">
        <v>0</v>
      </c>
      <c r="G1314" s="67">
        <f t="shared" si="416"/>
        <v>0</v>
      </c>
    </row>
    <row r="1315" spans="1:7" ht="15.75" customHeight="1">
      <c r="A1315" s="324" t="s">
        <v>668</v>
      </c>
      <c r="B1315" s="324" t="s">
        <v>1507</v>
      </c>
      <c r="C1315" s="87" t="s">
        <v>47</v>
      </c>
      <c r="D1315" s="90">
        <f>SUM(D1316:D1321)</f>
        <v>285.83152000000001</v>
      </c>
      <c r="E1315" s="90">
        <f>SUM(E1316:E1321)</f>
        <v>285.10395</v>
      </c>
      <c r="F1315" s="90">
        <f>SUM(F1316:F1321)</f>
        <v>285.10395</v>
      </c>
      <c r="G1315" s="67">
        <f t="shared" si="399"/>
        <v>0.72757000000001426</v>
      </c>
    </row>
    <row r="1316" spans="1:7">
      <c r="A1316" s="324"/>
      <c r="B1316" s="324"/>
      <c r="C1316" s="96" t="s">
        <v>48</v>
      </c>
      <c r="D1316" s="93">
        <v>0</v>
      </c>
      <c r="E1316" s="93">
        <v>0</v>
      </c>
      <c r="F1316" s="93">
        <v>0</v>
      </c>
      <c r="G1316" s="67">
        <f t="shared" si="399"/>
        <v>0</v>
      </c>
    </row>
    <row r="1317" spans="1:7">
      <c r="A1317" s="324"/>
      <c r="B1317" s="324"/>
      <c r="C1317" s="87" t="s">
        <v>12</v>
      </c>
      <c r="D1317" s="93">
        <f>D1324</f>
        <v>285.83152000000001</v>
      </c>
      <c r="E1317" s="93">
        <f t="shared" ref="E1317:F1317" si="417">E1324</f>
        <v>285.10395</v>
      </c>
      <c r="F1317" s="93">
        <f t="shared" si="417"/>
        <v>285.10395</v>
      </c>
      <c r="G1317" s="67">
        <f t="shared" si="399"/>
        <v>0.72757000000001426</v>
      </c>
    </row>
    <row r="1318" spans="1:7" ht="26.25">
      <c r="A1318" s="324"/>
      <c r="B1318" s="324"/>
      <c r="C1318" s="87" t="s">
        <v>49</v>
      </c>
      <c r="D1318" s="93">
        <v>0</v>
      </c>
      <c r="E1318" s="93">
        <v>0</v>
      </c>
      <c r="F1318" s="93">
        <v>0</v>
      </c>
      <c r="G1318" s="67">
        <f t="shared" si="399"/>
        <v>0</v>
      </c>
    </row>
    <row r="1319" spans="1:7">
      <c r="A1319" s="324"/>
      <c r="B1319" s="324"/>
      <c r="C1319" s="96" t="s">
        <v>870</v>
      </c>
      <c r="D1319" s="93">
        <v>0</v>
      </c>
      <c r="E1319" s="93">
        <v>0</v>
      </c>
      <c r="F1319" s="93">
        <v>0</v>
      </c>
      <c r="G1319" s="67">
        <f t="shared" si="399"/>
        <v>0</v>
      </c>
    </row>
    <row r="1320" spans="1:7">
      <c r="A1320" s="324"/>
      <c r="B1320" s="324"/>
      <c r="C1320" s="87" t="s">
        <v>53</v>
      </c>
      <c r="D1320" s="93">
        <v>0</v>
      </c>
      <c r="E1320" s="93">
        <v>0</v>
      </c>
      <c r="F1320" s="93">
        <v>0</v>
      </c>
      <c r="G1320" s="67">
        <f t="shared" si="399"/>
        <v>0</v>
      </c>
    </row>
    <row r="1321" spans="1:7">
      <c r="A1321" s="324"/>
      <c r="B1321" s="324"/>
      <c r="C1321" s="87" t="s">
        <v>51</v>
      </c>
      <c r="D1321" s="93">
        <v>0</v>
      </c>
      <c r="E1321" s="93">
        <v>0</v>
      </c>
      <c r="F1321" s="93">
        <v>0</v>
      </c>
      <c r="G1321" s="67">
        <f t="shared" si="399"/>
        <v>0</v>
      </c>
    </row>
    <row r="1322" spans="1:7" ht="15.75" hidden="1" customHeight="1">
      <c r="A1322" s="324" t="s">
        <v>567</v>
      </c>
      <c r="B1322" s="324" t="s">
        <v>1507</v>
      </c>
      <c r="C1322" s="87" t="s">
        <v>47</v>
      </c>
      <c r="D1322" s="90">
        <f>SUM(D1323:D1328)</f>
        <v>285.83152000000001</v>
      </c>
      <c r="E1322" s="90">
        <f>SUM(E1323:E1328)</f>
        <v>285.10395</v>
      </c>
      <c r="F1322" s="90">
        <f>SUM(F1323:F1328)</f>
        <v>285.10395</v>
      </c>
      <c r="G1322" s="67">
        <f t="shared" ref="G1322:G1328" si="418">D1322-E1322</f>
        <v>0.72757000000001426</v>
      </c>
    </row>
    <row r="1323" spans="1:7" hidden="1">
      <c r="A1323" s="324"/>
      <c r="B1323" s="324"/>
      <c r="C1323" s="96" t="s">
        <v>48</v>
      </c>
      <c r="D1323" s="93">
        <v>0</v>
      </c>
      <c r="E1323" s="93">
        <v>0</v>
      </c>
      <c r="F1323" s="93">
        <v>0</v>
      </c>
      <c r="G1323" s="67">
        <f t="shared" si="418"/>
        <v>0</v>
      </c>
    </row>
    <row r="1324" spans="1:7" hidden="1">
      <c r="A1324" s="324"/>
      <c r="B1324" s="324"/>
      <c r="C1324" s="87" t="s">
        <v>12</v>
      </c>
      <c r="D1324" s="93">
        <f>'Приложение 11 '!H756</f>
        <v>285.83152000000001</v>
      </c>
      <c r="E1324" s="93">
        <f>F1324</f>
        <v>285.10395</v>
      </c>
      <c r="F1324" s="93">
        <f>'Приложение 11 '!L756</f>
        <v>285.10395</v>
      </c>
      <c r="G1324" s="67">
        <f t="shared" si="418"/>
        <v>0.72757000000001426</v>
      </c>
    </row>
    <row r="1325" spans="1:7" ht="26.25" hidden="1">
      <c r="A1325" s="324"/>
      <c r="B1325" s="324"/>
      <c r="C1325" s="87" t="s">
        <v>49</v>
      </c>
      <c r="D1325" s="93">
        <v>0</v>
      </c>
      <c r="E1325" s="93">
        <v>0</v>
      </c>
      <c r="F1325" s="93">
        <v>0</v>
      </c>
      <c r="G1325" s="67">
        <f t="shared" si="418"/>
        <v>0</v>
      </c>
    </row>
    <row r="1326" spans="1:7" hidden="1">
      <c r="A1326" s="324"/>
      <c r="B1326" s="324"/>
      <c r="C1326" s="96" t="s">
        <v>870</v>
      </c>
      <c r="D1326" s="93">
        <v>0</v>
      </c>
      <c r="E1326" s="93">
        <v>0</v>
      </c>
      <c r="F1326" s="93">
        <v>0</v>
      </c>
      <c r="G1326" s="67">
        <f t="shared" si="418"/>
        <v>0</v>
      </c>
    </row>
    <row r="1327" spans="1:7" hidden="1">
      <c r="A1327" s="324"/>
      <c r="B1327" s="324"/>
      <c r="C1327" s="87" t="s">
        <v>53</v>
      </c>
      <c r="D1327" s="93">
        <v>0</v>
      </c>
      <c r="E1327" s="93">
        <v>0</v>
      </c>
      <c r="F1327" s="93">
        <v>0</v>
      </c>
      <c r="G1327" s="67">
        <f t="shared" si="418"/>
        <v>0</v>
      </c>
    </row>
    <row r="1328" spans="1:7" hidden="1">
      <c r="A1328" s="324"/>
      <c r="B1328" s="324"/>
      <c r="C1328" s="87" t="s">
        <v>51</v>
      </c>
      <c r="D1328" s="93">
        <v>0</v>
      </c>
      <c r="E1328" s="93">
        <v>0</v>
      </c>
      <c r="F1328" s="93">
        <v>0</v>
      </c>
      <c r="G1328" s="67">
        <f t="shared" si="418"/>
        <v>0</v>
      </c>
    </row>
    <row r="1329" spans="1:7" ht="15.75" customHeight="1">
      <c r="A1329" s="324" t="s">
        <v>420</v>
      </c>
      <c r="B1329" s="324" t="s">
        <v>571</v>
      </c>
      <c r="C1329" s="87" t="s">
        <v>47</v>
      </c>
      <c r="D1329" s="90">
        <f>SUM(D1330:D1335)</f>
        <v>11971.5</v>
      </c>
      <c r="E1329" s="90">
        <f>SUM(E1330:E1335)</f>
        <v>11971.5</v>
      </c>
      <c r="F1329" s="90">
        <f>SUM(F1330:F1335)</f>
        <v>11971.5</v>
      </c>
      <c r="G1329" s="67">
        <f t="shared" si="399"/>
        <v>0</v>
      </c>
    </row>
    <row r="1330" spans="1:7">
      <c r="A1330" s="324"/>
      <c r="B1330" s="324"/>
      <c r="C1330" s="96" t="s">
        <v>48</v>
      </c>
      <c r="D1330" s="93">
        <f>D1337</f>
        <v>0</v>
      </c>
      <c r="E1330" s="93">
        <f t="shared" ref="E1330:F1330" si="419">E1337</f>
        <v>0</v>
      </c>
      <c r="F1330" s="93">
        <f t="shared" si="419"/>
        <v>0</v>
      </c>
      <c r="G1330" s="67">
        <f t="shared" si="399"/>
        <v>0</v>
      </c>
    </row>
    <row r="1331" spans="1:7">
      <c r="A1331" s="324"/>
      <c r="B1331" s="324"/>
      <c r="C1331" s="87" t="s">
        <v>12</v>
      </c>
      <c r="D1331" s="93">
        <f t="shared" ref="D1331:F1331" si="420">D1338</f>
        <v>0</v>
      </c>
      <c r="E1331" s="93">
        <f t="shared" si="420"/>
        <v>0</v>
      </c>
      <c r="F1331" s="93">
        <f t="shared" si="420"/>
        <v>0</v>
      </c>
      <c r="G1331" s="67">
        <f t="shared" si="399"/>
        <v>0</v>
      </c>
    </row>
    <row r="1332" spans="1:7" ht="26.25">
      <c r="A1332" s="324"/>
      <c r="B1332" s="324"/>
      <c r="C1332" s="87" t="s">
        <v>49</v>
      </c>
      <c r="D1332" s="93">
        <f t="shared" ref="D1332:F1332" si="421">D1339</f>
        <v>11971.5</v>
      </c>
      <c r="E1332" s="93">
        <f t="shared" si="421"/>
        <v>11971.5</v>
      </c>
      <c r="F1332" s="93">
        <f t="shared" si="421"/>
        <v>11971.5</v>
      </c>
      <c r="G1332" s="67">
        <f t="shared" si="399"/>
        <v>0</v>
      </c>
    </row>
    <row r="1333" spans="1:7">
      <c r="A1333" s="324"/>
      <c r="B1333" s="324"/>
      <c r="C1333" s="96" t="s">
        <v>871</v>
      </c>
      <c r="D1333" s="93">
        <f t="shared" ref="D1333:F1333" si="422">D1340</f>
        <v>0</v>
      </c>
      <c r="E1333" s="93">
        <f t="shared" si="422"/>
        <v>0</v>
      </c>
      <c r="F1333" s="93">
        <f t="shared" si="422"/>
        <v>0</v>
      </c>
      <c r="G1333" s="67">
        <f t="shared" si="399"/>
        <v>0</v>
      </c>
    </row>
    <row r="1334" spans="1:7">
      <c r="A1334" s="324"/>
      <c r="B1334" s="324"/>
      <c r="C1334" s="87" t="s">
        <v>53</v>
      </c>
      <c r="D1334" s="93">
        <f t="shared" ref="D1334:F1334" si="423">D1341</f>
        <v>0</v>
      </c>
      <c r="E1334" s="93">
        <f t="shared" si="423"/>
        <v>0</v>
      </c>
      <c r="F1334" s="93">
        <f t="shared" si="423"/>
        <v>0</v>
      </c>
      <c r="G1334" s="67">
        <f t="shared" si="399"/>
        <v>0</v>
      </c>
    </row>
    <row r="1335" spans="1:7">
      <c r="A1335" s="324"/>
      <c r="B1335" s="324"/>
      <c r="C1335" s="87" t="s">
        <v>51</v>
      </c>
      <c r="D1335" s="93">
        <f t="shared" ref="D1335:F1335" si="424">D1342</f>
        <v>0</v>
      </c>
      <c r="E1335" s="93">
        <f t="shared" si="424"/>
        <v>0</v>
      </c>
      <c r="F1335" s="93">
        <f t="shared" si="424"/>
        <v>0</v>
      </c>
      <c r="G1335" s="67">
        <f t="shared" si="399"/>
        <v>0</v>
      </c>
    </row>
    <row r="1336" spans="1:7" ht="15.75" customHeight="1">
      <c r="A1336" s="324" t="s">
        <v>379</v>
      </c>
      <c r="B1336" s="324" t="s">
        <v>874</v>
      </c>
      <c r="C1336" s="87" t="s">
        <v>47</v>
      </c>
      <c r="D1336" s="90">
        <f>SUM(D1337:D1342)</f>
        <v>11971.5</v>
      </c>
      <c r="E1336" s="90">
        <f>SUM(E1337:E1342)</f>
        <v>11971.5</v>
      </c>
      <c r="F1336" s="90">
        <f>SUM(F1337:F1342)</f>
        <v>11971.5</v>
      </c>
      <c r="G1336" s="67">
        <f t="shared" si="399"/>
        <v>0</v>
      </c>
    </row>
    <row r="1337" spans="1:7">
      <c r="A1337" s="324"/>
      <c r="B1337" s="324"/>
      <c r="C1337" s="96" t="s">
        <v>48</v>
      </c>
      <c r="D1337" s="93">
        <v>0</v>
      </c>
      <c r="E1337" s="93">
        <v>0</v>
      </c>
      <c r="F1337" s="93">
        <v>0</v>
      </c>
      <c r="G1337" s="67">
        <f t="shared" si="399"/>
        <v>0</v>
      </c>
    </row>
    <row r="1338" spans="1:7">
      <c r="A1338" s="324"/>
      <c r="B1338" s="324"/>
      <c r="C1338" s="87" t="s">
        <v>12</v>
      </c>
      <c r="D1338" s="93">
        <v>0</v>
      </c>
      <c r="E1338" s="93">
        <v>0</v>
      </c>
      <c r="F1338" s="93">
        <v>0</v>
      </c>
      <c r="G1338" s="67">
        <f t="shared" si="399"/>
        <v>0</v>
      </c>
    </row>
    <row r="1339" spans="1:7" ht="26.25">
      <c r="A1339" s="324"/>
      <c r="B1339" s="324"/>
      <c r="C1339" s="87" t="s">
        <v>49</v>
      </c>
      <c r="D1339" s="93">
        <f>D1346</f>
        <v>11971.5</v>
      </c>
      <c r="E1339" s="93">
        <f t="shared" ref="E1339:F1339" si="425">E1346</f>
        <v>11971.5</v>
      </c>
      <c r="F1339" s="93">
        <f t="shared" si="425"/>
        <v>11971.5</v>
      </c>
      <c r="G1339" s="67">
        <f t="shared" si="399"/>
        <v>0</v>
      </c>
    </row>
    <row r="1340" spans="1:7">
      <c r="A1340" s="324"/>
      <c r="B1340" s="324"/>
      <c r="C1340" s="96" t="s">
        <v>871</v>
      </c>
      <c r="D1340" s="93">
        <v>0</v>
      </c>
      <c r="E1340" s="93">
        <v>0</v>
      </c>
      <c r="F1340" s="93">
        <v>0</v>
      </c>
      <c r="G1340" s="67">
        <f t="shared" si="399"/>
        <v>0</v>
      </c>
    </row>
    <row r="1341" spans="1:7">
      <c r="A1341" s="324"/>
      <c r="B1341" s="324"/>
      <c r="C1341" s="87" t="s">
        <v>53</v>
      </c>
      <c r="D1341" s="93">
        <v>0</v>
      </c>
      <c r="E1341" s="93">
        <v>0</v>
      </c>
      <c r="F1341" s="93">
        <v>0</v>
      </c>
      <c r="G1341" s="67">
        <f t="shared" si="399"/>
        <v>0</v>
      </c>
    </row>
    <row r="1342" spans="1:7">
      <c r="A1342" s="324"/>
      <c r="B1342" s="324"/>
      <c r="C1342" s="87" t="s">
        <v>51</v>
      </c>
      <c r="D1342" s="93">
        <v>0</v>
      </c>
      <c r="E1342" s="93">
        <v>0</v>
      </c>
      <c r="F1342" s="93">
        <v>0</v>
      </c>
      <c r="G1342" s="67">
        <f t="shared" si="399"/>
        <v>0</v>
      </c>
    </row>
    <row r="1343" spans="1:7" ht="15.75" hidden="1" customHeight="1">
      <c r="A1343" s="324" t="s">
        <v>796</v>
      </c>
      <c r="B1343" s="324" t="s">
        <v>576</v>
      </c>
      <c r="C1343" s="87" t="s">
        <v>47</v>
      </c>
      <c r="D1343" s="90">
        <f>SUM(D1344:D1349)</f>
        <v>11971.5</v>
      </c>
      <c r="E1343" s="90">
        <f>SUM(E1344:E1349)</f>
        <v>11971.5</v>
      </c>
      <c r="F1343" s="90">
        <f>SUM(F1344:F1349)</f>
        <v>11971.5</v>
      </c>
      <c r="G1343" s="67">
        <f t="shared" ref="G1343:G1349" si="426">D1343-E1343</f>
        <v>0</v>
      </c>
    </row>
    <row r="1344" spans="1:7" hidden="1">
      <c r="A1344" s="324"/>
      <c r="B1344" s="324"/>
      <c r="C1344" s="96" t="s">
        <v>48</v>
      </c>
      <c r="D1344" s="93">
        <v>0</v>
      </c>
      <c r="E1344" s="93">
        <v>0</v>
      </c>
      <c r="F1344" s="93">
        <v>0</v>
      </c>
      <c r="G1344" s="67">
        <f t="shared" si="426"/>
        <v>0</v>
      </c>
    </row>
    <row r="1345" spans="1:7" hidden="1">
      <c r="A1345" s="324"/>
      <c r="B1345" s="324"/>
      <c r="C1345" s="87" t="s">
        <v>12</v>
      </c>
      <c r="D1345" s="93">
        <v>0</v>
      </c>
      <c r="E1345" s="93">
        <v>0</v>
      </c>
      <c r="F1345" s="93">
        <v>0</v>
      </c>
      <c r="G1345" s="67">
        <f t="shared" si="426"/>
        <v>0</v>
      </c>
    </row>
    <row r="1346" spans="1:7" ht="26.25" hidden="1">
      <c r="A1346" s="324"/>
      <c r="B1346" s="324"/>
      <c r="C1346" s="87" t="s">
        <v>49</v>
      </c>
      <c r="D1346" s="93">
        <f>'Приложение 11 '!I765</f>
        <v>11971.5</v>
      </c>
      <c r="E1346" s="93">
        <f>F1346</f>
        <v>11971.5</v>
      </c>
      <c r="F1346" s="93">
        <f>'Приложение 11 '!M765</f>
        <v>11971.5</v>
      </c>
      <c r="G1346" s="67">
        <f t="shared" si="426"/>
        <v>0</v>
      </c>
    </row>
    <row r="1347" spans="1:7" hidden="1">
      <c r="A1347" s="324"/>
      <c r="B1347" s="324"/>
      <c r="C1347" s="96" t="s">
        <v>871</v>
      </c>
      <c r="D1347" s="93">
        <v>0</v>
      </c>
      <c r="E1347" s="93">
        <v>0</v>
      </c>
      <c r="F1347" s="93">
        <v>0</v>
      </c>
      <c r="G1347" s="67">
        <f t="shared" si="426"/>
        <v>0</v>
      </c>
    </row>
    <row r="1348" spans="1:7" hidden="1">
      <c r="A1348" s="324"/>
      <c r="B1348" s="324"/>
      <c r="C1348" s="87" t="s">
        <v>53</v>
      </c>
      <c r="D1348" s="93">
        <v>0</v>
      </c>
      <c r="E1348" s="93">
        <v>0</v>
      </c>
      <c r="F1348" s="93">
        <v>0</v>
      </c>
      <c r="G1348" s="67">
        <f t="shared" si="426"/>
        <v>0</v>
      </c>
    </row>
    <row r="1349" spans="1:7" hidden="1">
      <c r="A1349" s="324"/>
      <c r="B1349" s="324"/>
      <c r="C1349" s="87" t="s">
        <v>51</v>
      </c>
      <c r="D1349" s="93">
        <v>0</v>
      </c>
      <c r="E1349" s="93">
        <v>0</v>
      </c>
      <c r="F1349" s="93">
        <v>0</v>
      </c>
      <c r="G1349" s="67">
        <f t="shared" si="426"/>
        <v>0</v>
      </c>
    </row>
    <row r="1350" spans="1:7" ht="15.75" customHeight="1">
      <c r="A1350" s="324" t="s">
        <v>423</v>
      </c>
      <c r="B1350" s="324" t="s">
        <v>578</v>
      </c>
      <c r="C1350" s="87" t="s">
        <v>47</v>
      </c>
      <c r="D1350" s="90">
        <f>SUM(D1351:D1356)</f>
        <v>8981.4200199999996</v>
      </c>
      <c r="E1350" s="90">
        <f>SUM(E1351:E1356)</f>
        <v>8956.0129300000008</v>
      </c>
      <c r="F1350" s="90">
        <f>SUM(F1351:F1356)</f>
        <v>8956.0129300000008</v>
      </c>
      <c r="G1350" s="67">
        <f t="shared" si="399"/>
        <v>25.407089999998789</v>
      </c>
    </row>
    <row r="1351" spans="1:7">
      <c r="A1351" s="324"/>
      <c r="B1351" s="324"/>
      <c r="C1351" s="96" t="s">
        <v>48</v>
      </c>
      <c r="D1351" s="93">
        <f>D1358</f>
        <v>0</v>
      </c>
      <c r="E1351" s="93">
        <f t="shared" ref="E1351:F1351" si="427">E1358</f>
        <v>0</v>
      </c>
      <c r="F1351" s="93">
        <f t="shared" si="427"/>
        <v>0</v>
      </c>
      <c r="G1351" s="67">
        <f t="shared" si="399"/>
        <v>0</v>
      </c>
    </row>
    <row r="1352" spans="1:7">
      <c r="A1352" s="324"/>
      <c r="B1352" s="324"/>
      <c r="C1352" s="87" t="s">
        <v>12</v>
      </c>
      <c r="D1352" s="93">
        <f t="shared" ref="D1352:F1352" si="428">D1359</f>
        <v>0</v>
      </c>
      <c r="E1352" s="93">
        <f t="shared" si="428"/>
        <v>0</v>
      </c>
      <c r="F1352" s="93">
        <f t="shared" si="428"/>
        <v>0</v>
      </c>
      <c r="G1352" s="67">
        <f t="shared" si="399"/>
        <v>0</v>
      </c>
    </row>
    <row r="1353" spans="1:7" ht="26.25">
      <c r="A1353" s="324"/>
      <c r="B1353" s="324"/>
      <c r="C1353" s="87" t="s">
        <v>49</v>
      </c>
      <c r="D1353" s="93">
        <f t="shared" ref="D1353:F1353" si="429">D1360</f>
        <v>8981.4200199999996</v>
      </c>
      <c r="E1353" s="93">
        <f t="shared" si="429"/>
        <v>8956.0129300000008</v>
      </c>
      <c r="F1353" s="93">
        <f t="shared" si="429"/>
        <v>8956.0129300000008</v>
      </c>
      <c r="G1353" s="67">
        <f t="shared" si="399"/>
        <v>25.407089999998789</v>
      </c>
    </row>
    <row r="1354" spans="1:7">
      <c r="A1354" s="324"/>
      <c r="B1354" s="324"/>
      <c r="C1354" s="96" t="s">
        <v>870</v>
      </c>
      <c r="D1354" s="93">
        <f t="shared" ref="D1354:F1354" si="430">D1361</f>
        <v>0</v>
      </c>
      <c r="E1354" s="93">
        <f t="shared" si="430"/>
        <v>0</v>
      </c>
      <c r="F1354" s="93">
        <f t="shared" si="430"/>
        <v>0</v>
      </c>
      <c r="G1354" s="67">
        <f t="shared" si="399"/>
        <v>0</v>
      </c>
    </row>
    <row r="1355" spans="1:7">
      <c r="A1355" s="324"/>
      <c r="B1355" s="324"/>
      <c r="C1355" s="87" t="s">
        <v>53</v>
      </c>
      <c r="D1355" s="93">
        <f t="shared" ref="D1355:F1355" si="431">D1362</f>
        <v>0</v>
      </c>
      <c r="E1355" s="93">
        <f t="shared" si="431"/>
        <v>0</v>
      </c>
      <c r="F1355" s="93">
        <f t="shared" si="431"/>
        <v>0</v>
      </c>
      <c r="G1355" s="67">
        <f t="shared" si="399"/>
        <v>0</v>
      </c>
    </row>
    <row r="1356" spans="1:7">
      <c r="A1356" s="324"/>
      <c r="B1356" s="324"/>
      <c r="C1356" s="87" t="s">
        <v>51</v>
      </c>
      <c r="D1356" s="93">
        <f t="shared" ref="D1356:F1356" si="432">D1363</f>
        <v>0</v>
      </c>
      <c r="E1356" s="93">
        <f t="shared" si="432"/>
        <v>0</v>
      </c>
      <c r="F1356" s="93">
        <f t="shared" si="432"/>
        <v>0</v>
      </c>
      <c r="G1356" s="67">
        <f t="shared" si="399"/>
        <v>0</v>
      </c>
    </row>
    <row r="1357" spans="1:7" ht="15.75" customHeight="1">
      <c r="A1357" s="324" t="s">
        <v>135</v>
      </c>
      <c r="B1357" s="324" t="s">
        <v>869</v>
      </c>
      <c r="C1357" s="87" t="s">
        <v>47</v>
      </c>
      <c r="D1357" s="90">
        <f>SUM(D1358:D1363)</f>
        <v>8981.4200199999996</v>
      </c>
      <c r="E1357" s="90">
        <f>SUM(E1358:E1363)</f>
        <v>8956.0129300000008</v>
      </c>
      <c r="F1357" s="90">
        <f>SUM(F1358:F1363)</f>
        <v>8956.0129300000008</v>
      </c>
      <c r="G1357" s="67">
        <f t="shared" si="399"/>
        <v>25.407089999998789</v>
      </c>
    </row>
    <row r="1358" spans="1:7">
      <c r="A1358" s="324"/>
      <c r="B1358" s="324"/>
      <c r="C1358" s="96" t="s">
        <v>48</v>
      </c>
      <c r="D1358" s="93">
        <v>0</v>
      </c>
      <c r="E1358" s="93">
        <v>0</v>
      </c>
      <c r="F1358" s="93">
        <v>0</v>
      </c>
      <c r="G1358" s="67">
        <f t="shared" si="399"/>
        <v>0</v>
      </c>
    </row>
    <row r="1359" spans="1:7">
      <c r="A1359" s="324"/>
      <c r="B1359" s="324"/>
      <c r="C1359" s="87" t="s">
        <v>12</v>
      </c>
      <c r="D1359" s="93">
        <v>0</v>
      </c>
      <c r="E1359" s="93">
        <v>0</v>
      </c>
      <c r="F1359" s="93">
        <v>0</v>
      </c>
      <c r="G1359" s="67">
        <f t="shared" si="399"/>
        <v>0</v>
      </c>
    </row>
    <row r="1360" spans="1:7" ht="26.25">
      <c r="A1360" s="324"/>
      <c r="B1360" s="324"/>
      <c r="C1360" s="87" t="s">
        <v>49</v>
      </c>
      <c r="D1360" s="93">
        <f>D1367</f>
        <v>8981.4200199999996</v>
      </c>
      <c r="E1360" s="93">
        <f t="shared" ref="E1360:F1360" si="433">E1367</f>
        <v>8956.0129300000008</v>
      </c>
      <c r="F1360" s="93">
        <f t="shared" si="433"/>
        <v>8956.0129300000008</v>
      </c>
      <c r="G1360" s="67">
        <f t="shared" si="399"/>
        <v>25.407089999998789</v>
      </c>
    </row>
    <row r="1361" spans="1:7">
      <c r="A1361" s="324"/>
      <c r="B1361" s="324"/>
      <c r="C1361" s="96" t="s">
        <v>870</v>
      </c>
      <c r="D1361" s="93">
        <v>0</v>
      </c>
      <c r="E1361" s="93">
        <v>0</v>
      </c>
      <c r="F1361" s="93">
        <v>0</v>
      </c>
      <c r="G1361" s="67">
        <f t="shared" si="399"/>
        <v>0</v>
      </c>
    </row>
    <row r="1362" spans="1:7">
      <c r="A1362" s="324"/>
      <c r="B1362" s="324"/>
      <c r="C1362" s="87" t="s">
        <v>53</v>
      </c>
      <c r="D1362" s="93">
        <v>0</v>
      </c>
      <c r="E1362" s="93">
        <v>0</v>
      </c>
      <c r="F1362" s="93">
        <v>0</v>
      </c>
      <c r="G1362" s="67">
        <f t="shared" ref="G1362:G1432" si="434">D1362-E1362</f>
        <v>0</v>
      </c>
    </row>
    <row r="1363" spans="1:7">
      <c r="A1363" s="324"/>
      <c r="B1363" s="324"/>
      <c r="C1363" s="87" t="s">
        <v>51</v>
      </c>
      <c r="D1363" s="93">
        <v>0</v>
      </c>
      <c r="E1363" s="93">
        <v>0</v>
      </c>
      <c r="F1363" s="93">
        <v>0</v>
      </c>
      <c r="G1363" s="67">
        <f t="shared" si="434"/>
        <v>0</v>
      </c>
    </row>
    <row r="1364" spans="1:7" ht="15.75" hidden="1" customHeight="1">
      <c r="A1364" s="324" t="s">
        <v>1680</v>
      </c>
      <c r="B1364" s="324" t="s">
        <v>583</v>
      </c>
      <c r="C1364" s="87" t="s">
        <v>47</v>
      </c>
      <c r="D1364" s="90">
        <f>SUM(D1365:D1370)</f>
        <v>8981.4200199999996</v>
      </c>
      <c r="E1364" s="90">
        <f>SUM(E1365:E1370)</f>
        <v>8956.0129300000008</v>
      </c>
      <c r="F1364" s="90">
        <f>SUM(F1365:F1370)</f>
        <v>8956.0129300000008</v>
      </c>
      <c r="G1364" s="67">
        <f t="shared" si="434"/>
        <v>25.407089999998789</v>
      </c>
    </row>
    <row r="1365" spans="1:7" hidden="1">
      <c r="A1365" s="324"/>
      <c r="B1365" s="324"/>
      <c r="C1365" s="96" t="s">
        <v>48</v>
      </c>
      <c r="D1365" s="93">
        <v>0</v>
      </c>
      <c r="E1365" s="93">
        <v>0</v>
      </c>
      <c r="F1365" s="93">
        <v>0</v>
      </c>
      <c r="G1365" s="67">
        <f t="shared" si="434"/>
        <v>0</v>
      </c>
    </row>
    <row r="1366" spans="1:7" hidden="1">
      <c r="A1366" s="324"/>
      <c r="B1366" s="324"/>
      <c r="C1366" s="87" t="s">
        <v>12</v>
      </c>
      <c r="D1366" s="93">
        <v>0</v>
      </c>
      <c r="E1366" s="93">
        <v>0</v>
      </c>
      <c r="F1366" s="93">
        <v>0</v>
      </c>
      <c r="G1366" s="67">
        <f t="shared" si="434"/>
        <v>0</v>
      </c>
    </row>
    <row r="1367" spans="1:7" ht="26.25" hidden="1">
      <c r="A1367" s="324"/>
      <c r="B1367" s="324"/>
      <c r="C1367" s="87" t="s">
        <v>49</v>
      </c>
      <c r="D1367" s="93">
        <f>'Приложение 11 '!I776</f>
        <v>8981.4200199999996</v>
      </c>
      <c r="E1367" s="93">
        <f>F1367</f>
        <v>8956.0129300000008</v>
      </c>
      <c r="F1367" s="93">
        <f>'Приложение 11 '!M776</f>
        <v>8956.0129300000008</v>
      </c>
      <c r="G1367" s="67">
        <f t="shared" si="434"/>
        <v>25.407089999998789</v>
      </c>
    </row>
    <row r="1368" spans="1:7" hidden="1">
      <c r="A1368" s="324"/>
      <c r="B1368" s="324"/>
      <c r="C1368" s="96" t="s">
        <v>870</v>
      </c>
      <c r="D1368" s="93">
        <v>0</v>
      </c>
      <c r="E1368" s="93">
        <v>0</v>
      </c>
      <c r="F1368" s="93">
        <v>0</v>
      </c>
      <c r="G1368" s="67">
        <f t="shared" si="434"/>
        <v>0</v>
      </c>
    </row>
    <row r="1369" spans="1:7" hidden="1">
      <c r="A1369" s="324"/>
      <c r="B1369" s="324"/>
      <c r="C1369" s="87" t="s">
        <v>53</v>
      </c>
      <c r="D1369" s="93">
        <v>0</v>
      </c>
      <c r="E1369" s="93">
        <v>0</v>
      </c>
      <c r="F1369" s="93">
        <v>0</v>
      </c>
      <c r="G1369" s="67">
        <f t="shared" ref="G1369:G1370" si="435">D1369-E1369</f>
        <v>0</v>
      </c>
    </row>
    <row r="1370" spans="1:7" hidden="1">
      <c r="A1370" s="324"/>
      <c r="B1370" s="324"/>
      <c r="C1370" s="87" t="s">
        <v>51</v>
      </c>
      <c r="D1370" s="93">
        <v>0</v>
      </c>
      <c r="E1370" s="93">
        <v>0</v>
      </c>
      <c r="F1370" s="93">
        <v>0</v>
      </c>
      <c r="G1370" s="67">
        <f t="shared" si="435"/>
        <v>0</v>
      </c>
    </row>
    <row r="1371" spans="1:7" ht="15" customHeight="1">
      <c r="A1371" s="339" t="s">
        <v>14</v>
      </c>
      <c r="B1371" s="339" t="s">
        <v>875</v>
      </c>
      <c r="C1371" s="84" t="s">
        <v>47</v>
      </c>
      <c r="D1371" s="92">
        <f>SUM(D1372:D1377)</f>
        <v>135946.58478</v>
      </c>
      <c r="E1371" s="92">
        <f>SUM(E1372:E1377)</f>
        <v>130520.96533000001</v>
      </c>
      <c r="F1371" s="92">
        <f>SUM(F1372:F1377)</f>
        <v>130520.96533000001</v>
      </c>
      <c r="G1371" s="67">
        <f t="shared" si="434"/>
        <v>5425.6194499999983</v>
      </c>
    </row>
    <row r="1372" spans="1:7">
      <c r="A1372" s="340"/>
      <c r="B1372" s="340"/>
      <c r="C1372" s="84" t="s">
        <v>48</v>
      </c>
      <c r="D1372" s="92">
        <f>D1379+D1400+D1428+D1442+D1456+D1470+D1533</f>
        <v>34425.18</v>
      </c>
      <c r="E1372" s="92">
        <f t="shared" ref="E1372:F1372" si="436">E1379+E1400+E1428+E1442+E1456+E1470+E1533</f>
        <v>34425.18</v>
      </c>
      <c r="F1372" s="92">
        <f t="shared" si="436"/>
        <v>34425.18</v>
      </c>
      <c r="G1372" s="67">
        <f t="shared" si="434"/>
        <v>0</v>
      </c>
    </row>
    <row r="1373" spans="1:7">
      <c r="A1373" s="340"/>
      <c r="B1373" s="340"/>
      <c r="C1373" s="85" t="s">
        <v>12</v>
      </c>
      <c r="D1373" s="92">
        <f t="shared" ref="D1373:F1373" si="437">D1380+D1401+D1429+D1443+D1457+D1471+D1534</f>
        <v>5110.7</v>
      </c>
      <c r="E1373" s="92">
        <f t="shared" si="437"/>
        <v>5110.7</v>
      </c>
      <c r="F1373" s="92">
        <f t="shared" si="437"/>
        <v>5110.7</v>
      </c>
      <c r="G1373" s="67">
        <f t="shared" si="434"/>
        <v>0</v>
      </c>
    </row>
    <row r="1374" spans="1:7" ht="26.25">
      <c r="A1374" s="340"/>
      <c r="B1374" s="340"/>
      <c r="C1374" s="85" t="s">
        <v>49</v>
      </c>
      <c r="D1374" s="92">
        <f t="shared" ref="D1374:F1374" si="438">D1381+D1402+D1430+D1444+D1458+D1472+D1535</f>
        <v>96410.70478</v>
      </c>
      <c r="E1374" s="92">
        <f t="shared" si="438"/>
        <v>90985.085330000016</v>
      </c>
      <c r="F1374" s="92">
        <f t="shared" si="438"/>
        <v>90985.085330000016</v>
      </c>
      <c r="G1374" s="67">
        <f t="shared" si="434"/>
        <v>5425.6194499999838</v>
      </c>
    </row>
    <row r="1375" spans="1:7">
      <c r="A1375" s="340"/>
      <c r="B1375" s="340"/>
      <c r="C1375" s="84" t="s">
        <v>56</v>
      </c>
      <c r="D1375" s="92">
        <f t="shared" ref="D1375:F1375" si="439">D1382+D1403+D1431+D1445+D1459+D1473+D1536</f>
        <v>0</v>
      </c>
      <c r="E1375" s="92">
        <f t="shared" si="439"/>
        <v>0</v>
      </c>
      <c r="F1375" s="92">
        <f t="shared" si="439"/>
        <v>0</v>
      </c>
      <c r="G1375" s="67">
        <f t="shared" si="434"/>
        <v>0</v>
      </c>
    </row>
    <row r="1376" spans="1:7">
      <c r="A1376" s="340"/>
      <c r="B1376" s="340"/>
      <c r="C1376" s="85" t="s">
        <v>50</v>
      </c>
      <c r="D1376" s="92">
        <f t="shared" ref="D1376:F1376" si="440">D1383+D1404+D1432+D1446+D1460+D1474+D1537</f>
        <v>0</v>
      </c>
      <c r="E1376" s="92">
        <f t="shared" si="440"/>
        <v>0</v>
      </c>
      <c r="F1376" s="92">
        <f t="shared" si="440"/>
        <v>0</v>
      </c>
      <c r="G1376" s="67">
        <f t="shared" si="434"/>
        <v>0</v>
      </c>
    </row>
    <row r="1377" spans="1:7">
      <c r="A1377" s="341"/>
      <c r="B1377" s="341"/>
      <c r="C1377" s="86" t="s">
        <v>51</v>
      </c>
      <c r="D1377" s="92">
        <f t="shared" ref="D1377:F1377" si="441">D1384+D1405+D1433+D1447+D1461+D1475+D1538</f>
        <v>0</v>
      </c>
      <c r="E1377" s="92">
        <f t="shared" si="441"/>
        <v>0</v>
      </c>
      <c r="F1377" s="92">
        <f t="shared" si="441"/>
        <v>0</v>
      </c>
      <c r="G1377" s="67">
        <f t="shared" si="434"/>
        <v>0</v>
      </c>
    </row>
    <row r="1378" spans="1:7" ht="15" customHeight="1">
      <c r="A1378" s="324" t="s">
        <v>17</v>
      </c>
      <c r="B1378" s="324" t="s">
        <v>876</v>
      </c>
      <c r="C1378" s="87" t="s">
        <v>47</v>
      </c>
      <c r="D1378" s="90">
        <f>SUM(D1379:D1384)</f>
        <v>0</v>
      </c>
      <c r="E1378" s="90">
        <f>SUM(E1379:E1384)</f>
        <v>0</v>
      </c>
      <c r="F1378" s="90">
        <f>SUM(F1379:F1384)</f>
        <v>0</v>
      </c>
      <c r="G1378" s="67">
        <f t="shared" si="434"/>
        <v>0</v>
      </c>
    </row>
    <row r="1379" spans="1:7">
      <c r="A1379" s="324"/>
      <c r="B1379" s="324"/>
      <c r="C1379" s="96" t="s">
        <v>48</v>
      </c>
      <c r="D1379" s="93">
        <v>0</v>
      </c>
      <c r="E1379" s="93">
        <v>0</v>
      </c>
      <c r="F1379" s="93">
        <v>0</v>
      </c>
      <c r="G1379" s="67">
        <f t="shared" si="434"/>
        <v>0</v>
      </c>
    </row>
    <row r="1380" spans="1:7">
      <c r="A1380" s="324"/>
      <c r="B1380" s="324"/>
      <c r="C1380" s="87" t="s">
        <v>12</v>
      </c>
      <c r="D1380" s="93">
        <v>0</v>
      </c>
      <c r="E1380" s="93">
        <v>0</v>
      </c>
      <c r="F1380" s="93">
        <v>0</v>
      </c>
      <c r="G1380" s="67">
        <f t="shared" si="434"/>
        <v>0</v>
      </c>
    </row>
    <row r="1381" spans="1:7" ht="26.25">
      <c r="A1381" s="324"/>
      <c r="B1381" s="324"/>
      <c r="C1381" s="87" t="s">
        <v>49</v>
      </c>
      <c r="D1381" s="93">
        <v>0</v>
      </c>
      <c r="E1381" s="93">
        <v>0</v>
      </c>
      <c r="F1381" s="93">
        <v>0</v>
      </c>
      <c r="G1381" s="67">
        <f t="shared" si="434"/>
        <v>0</v>
      </c>
    </row>
    <row r="1382" spans="1:7">
      <c r="A1382" s="324"/>
      <c r="B1382" s="324"/>
      <c r="C1382" s="96" t="s">
        <v>56</v>
      </c>
      <c r="D1382" s="93">
        <v>0</v>
      </c>
      <c r="E1382" s="93">
        <v>0</v>
      </c>
      <c r="F1382" s="93">
        <v>0</v>
      </c>
      <c r="G1382" s="67">
        <f t="shared" si="434"/>
        <v>0</v>
      </c>
    </row>
    <row r="1383" spans="1:7">
      <c r="A1383" s="324"/>
      <c r="B1383" s="324"/>
      <c r="C1383" s="87" t="s">
        <v>53</v>
      </c>
      <c r="D1383" s="93">
        <v>0</v>
      </c>
      <c r="E1383" s="93">
        <v>0</v>
      </c>
      <c r="F1383" s="93">
        <v>0</v>
      </c>
      <c r="G1383" s="67">
        <f t="shared" si="434"/>
        <v>0</v>
      </c>
    </row>
    <row r="1384" spans="1:7">
      <c r="A1384" s="324"/>
      <c r="B1384" s="324"/>
      <c r="C1384" s="87" t="s">
        <v>53</v>
      </c>
      <c r="D1384" s="93">
        <v>0</v>
      </c>
      <c r="E1384" s="93">
        <v>0</v>
      </c>
      <c r="F1384" s="93">
        <v>0</v>
      </c>
      <c r="G1384" s="67">
        <f t="shared" si="434"/>
        <v>0</v>
      </c>
    </row>
    <row r="1385" spans="1:7" ht="15" customHeight="1">
      <c r="A1385" s="324" t="s">
        <v>18</v>
      </c>
      <c r="B1385" s="324" t="s">
        <v>877</v>
      </c>
      <c r="C1385" s="87" t="s">
        <v>47</v>
      </c>
      <c r="D1385" s="90">
        <f>SUM(D1386:D1391)</f>
        <v>0</v>
      </c>
      <c r="E1385" s="90">
        <f>SUM(E1386:E1391)</f>
        <v>0</v>
      </c>
      <c r="F1385" s="90">
        <f>SUM(F1386:F1391)</f>
        <v>0</v>
      </c>
      <c r="G1385" s="67">
        <f t="shared" si="434"/>
        <v>0</v>
      </c>
    </row>
    <row r="1386" spans="1:7">
      <c r="A1386" s="324"/>
      <c r="B1386" s="324"/>
      <c r="C1386" s="96" t="s">
        <v>48</v>
      </c>
      <c r="D1386" s="93">
        <v>0</v>
      </c>
      <c r="E1386" s="93">
        <v>0</v>
      </c>
      <c r="F1386" s="93">
        <v>0</v>
      </c>
      <c r="G1386" s="67">
        <f t="shared" si="434"/>
        <v>0</v>
      </c>
    </row>
    <row r="1387" spans="1:7">
      <c r="A1387" s="324"/>
      <c r="B1387" s="324"/>
      <c r="C1387" s="87" t="s">
        <v>12</v>
      </c>
      <c r="D1387" s="93">
        <v>0</v>
      </c>
      <c r="E1387" s="93">
        <v>0</v>
      </c>
      <c r="F1387" s="93">
        <v>0</v>
      </c>
      <c r="G1387" s="67">
        <f t="shared" si="434"/>
        <v>0</v>
      </c>
    </row>
    <row r="1388" spans="1:7" ht="26.25">
      <c r="A1388" s="324"/>
      <c r="B1388" s="324"/>
      <c r="C1388" s="87" t="s">
        <v>49</v>
      </c>
      <c r="D1388" s="93">
        <v>0</v>
      </c>
      <c r="E1388" s="93">
        <v>0</v>
      </c>
      <c r="F1388" s="93">
        <v>0</v>
      </c>
      <c r="G1388" s="67">
        <f t="shared" si="434"/>
        <v>0</v>
      </c>
    </row>
    <row r="1389" spans="1:7">
      <c r="A1389" s="324"/>
      <c r="B1389" s="324"/>
      <c r="C1389" s="96" t="s">
        <v>56</v>
      </c>
      <c r="D1389" s="93">
        <v>0</v>
      </c>
      <c r="E1389" s="93">
        <v>0</v>
      </c>
      <c r="F1389" s="93">
        <v>0</v>
      </c>
      <c r="G1389" s="67">
        <f t="shared" si="434"/>
        <v>0</v>
      </c>
    </row>
    <row r="1390" spans="1:7">
      <c r="A1390" s="324"/>
      <c r="B1390" s="324"/>
      <c r="C1390" s="87" t="s">
        <v>53</v>
      </c>
      <c r="D1390" s="93">
        <v>0</v>
      </c>
      <c r="E1390" s="93">
        <v>0</v>
      </c>
      <c r="F1390" s="93">
        <v>0</v>
      </c>
      <c r="G1390" s="67">
        <f t="shared" si="434"/>
        <v>0</v>
      </c>
    </row>
    <row r="1391" spans="1:7">
      <c r="A1391" s="324"/>
      <c r="B1391" s="324"/>
      <c r="C1391" s="87" t="s">
        <v>51</v>
      </c>
      <c r="D1391" s="93">
        <v>0</v>
      </c>
      <c r="E1391" s="93">
        <v>0</v>
      </c>
      <c r="F1391" s="93">
        <v>0</v>
      </c>
      <c r="G1391" s="67">
        <f t="shared" si="434"/>
        <v>0</v>
      </c>
    </row>
    <row r="1392" spans="1:7" ht="15" customHeight="1">
      <c r="A1392" s="324" t="s">
        <v>23</v>
      </c>
      <c r="B1392" s="324" t="s">
        <v>878</v>
      </c>
      <c r="C1392" s="87" t="s">
        <v>47</v>
      </c>
      <c r="D1392" s="90">
        <f>SUM(D1393:D1398)</f>
        <v>0</v>
      </c>
      <c r="E1392" s="90">
        <f>SUM(E1393:E1398)</f>
        <v>0</v>
      </c>
      <c r="F1392" s="90">
        <f>SUM(F1393:F1398)</f>
        <v>0</v>
      </c>
      <c r="G1392" s="67">
        <f t="shared" si="434"/>
        <v>0</v>
      </c>
    </row>
    <row r="1393" spans="1:7">
      <c r="A1393" s="324"/>
      <c r="B1393" s="324"/>
      <c r="C1393" s="96" t="s">
        <v>48</v>
      </c>
      <c r="D1393" s="93">
        <v>0</v>
      </c>
      <c r="E1393" s="93">
        <v>0</v>
      </c>
      <c r="F1393" s="93">
        <v>0</v>
      </c>
      <c r="G1393" s="67">
        <f t="shared" si="434"/>
        <v>0</v>
      </c>
    </row>
    <row r="1394" spans="1:7">
      <c r="A1394" s="324"/>
      <c r="B1394" s="324"/>
      <c r="C1394" s="87" t="s">
        <v>12</v>
      </c>
      <c r="D1394" s="93">
        <v>0</v>
      </c>
      <c r="E1394" s="93">
        <v>0</v>
      </c>
      <c r="F1394" s="93">
        <v>0</v>
      </c>
      <c r="G1394" s="67">
        <f t="shared" si="434"/>
        <v>0</v>
      </c>
    </row>
    <row r="1395" spans="1:7" ht="26.25">
      <c r="A1395" s="324"/>
      <c r="B1395" s="324"/>
      <c r="C1395" s="87" t="s">
        <v>49</v>
      </c>
      <c r="D1395" s="93">
        <v>0</v>
      </c>
      <c r="E1395" s="93">
        <v>0</v>
      </c>
      <c r="F1395" s="93">
        <v>0</v>
      </c>
      <c r="G1395" s="67">
        <f t="shared" si="434"/>
        <v>0</v>
      </c>
    </row>
    <row r="1396" spans="1:7">
      <c r="A1396" s="324"/>
      <c r="B1396" s="324"/>
      <c r="C1396" s="96" t="s">
        <v>56</v>
      </c>
      <c r="D1396" s="93">
        <v>0</v>
      </c>
      <c r="E1396" s="93">
        <v>0</v>
      </c>
      <c r="F1396" s="93">
        <v>0</v>
      </c>
      <c r="G1396" s="67">
        <f t="shared" si="434"/>
        <v>0</v>
      </c>
    </row>
    <row r="1397" spans="1:7">
      <c r="A1397" s="324"/>
      <c r="B1397" s="324"/>
      <c r="C1397" s="87" t="s">
        <v>53</v>
      </c>
      <c r="D1397" s="93">
        <v>0</v>
      </c>
      <c r="E1397" s="93">
        <v>0</v>
      </c>
      <c r="F1397" s="93">
        <v>0</v>
      </c>
      <c r="G1397" s="67">
        <f t="shared" si="434"/>
        <v>0</v>
      </c>
    </row>
    <row r="1398" spans="1:7">
      <c r="A1398" s="324"/>
      <c r="B1398" s="324"/>
      <c r="C1398" s="87" t="s">
        <v>51</v>
      </c>
      <c r="D1398" s="93">
        <v>0</v>
      </c>
      <c r="E1398" s="93">
        <v>0</v>
      </c>
      <c r="F1398" s="93">
        <v>0</v>
      </c>
      <c r="G1398" s="67">
        <f t="shared" si="434"/>
        <v>0</v>
      </c>
    </row>
    <row r="1399" spans="1:7" ht="15" customHeight="1">
      <c r="A1399" s="324" t="s">
        <v>19</v>
      </c>
      <c r="B1399" s="324" t="s">
        <v>879</v>
      </c>
      <c r="C1399" s="87" t="s">
        <v>47</v>
      </c>
      <c r="D1399" s="90">
        <f>SUM(D1400:D1405)</f>
        <v>2008</v>
      </c>
      <c r="E1399" s="90">
        <f>SUM(E1400:E1405)</f>
        <v>2008</v>
      </c>
      <c r="F1399" s="90">
        <f>SUM(F1400:F1405)</f>
        <v>2008</v>
      </c>
      <c r="G1399" s="67">
        <f t="shared" si="434"/>
        <v>0</v>
      </c>
    </row>
    <row r="1400" spans="1:7">
      <c r="A1400" s="324"/>
      <c r="B1400" s="324"/>
      <c r="C1400" s="96" t="s">
        <v>48</v>
      </c>
      <c r="D1400" s="93">
        <f>D1407+D1414+D1421</f>
        <v>0</v>
      </c>
      <c r="E1400" s="93">
        <f t="shared" ref="E1400:F1400" si="442">E1407+E1414+E1421</f>
        <v>0</v>
      </c>
      <c r="F1400" s="93">
        <f t="shared" si="442"/>
        <v>0</v>
      </c>
      <c r="G1400" s="67">
        <f t="shared" si="434"/>
        <v>0</v>
      </c>
    </row>
    <row r="1401" spans="1:7">
      <c r="A1401" s="324"/>
      <c r="B1401" s="324"/>
      <c r="C1401" s="87" t="s">
        <v>12</v>
      </c>
      <c r="D1401" s="93">
        <f t="shared" ref="D1401:F1401" si="443">D1408+D1415+D1422</f>
        <v>2008</v>
      </c>
      <c r="E1401" s="93">
        <f t="shared" si="443"/>
        <v>2008</v>
      </c>
      <c r="F1401" s="93">
        <f t="shared" si="443"/>
        <v>2008</v>
      </c>
      <c r="G1401" s="67">
        <f t="shared" si="434"/>
        <v>0</v>
      </c>
    </row>
    <row r="1402" spans="1:7" ht="26.25">
      <c r="A1402" s="324"/>
      <c r="B1402" s="324"/>
      <c r="C1402" s="87" t="s">
        <v>49</v>
      </c>
      <c r="D1402" s="93">
        <f t="shared" ref="D1402:F1402" si="444">D1409+D1416+D1423</f>
        <v>0</v>
      </c>
      <c r="E1402" s="93">
        <f t="shared" si="444"/>
        <v>0</v>
      </c>
      <c r="F1402" s="93">
        <f t="shared" si="444"/>
        <v>0</v>
      </c>
      <c r="G1402" s="67">
        <f t="shared" si="434"/>
        <v>0</v>
      </c>
    </row>
    <row r="1403" spans="1:7">
      <c r="A1403" s="324"/>
      <c r="B1403" s="324"/>
      <c r="C1403" s="96" t="s">
        <v>56</v>
      </c>
      <c r="D1403" s="93">
        <f t="shared" ref="D1403:F1403" si="445">D1410+D1417+D1424</f>
        <v>0</v>
      </c>
      <c r="E1403" s="93">
        <f t="shared" si="445"/>
        <v>0</v>
      </c>
      <c r="F1403" s="93">
        <f t="shared" si="445"/>
        <v>0</v>
      </c>
      <c r="G1403" s="67">
        <f t="shared" si="434"/>
        <v>0</v>
      </c>
    </row>
    <row r="1404" spans="1:7">
      <c r="A1404" s="324"/>
      <c r="B1404" s="324"/>
      <c r="C1404" s="87" t="s">
        <v>53</v>
      </c>
      <c r="D1404" s="93">
        <f t="shared" ref="D1404:F1404" si="446">D1411+D1418+D1425</f>
        <v>0</v>
      </c>
      <c r="E1404" s="93">
        <f t="shared" si="446"/>
        <v>0</v>
      </c>
      <c r="F1404" s="93">
        <f t="shared" si="446"/>
        <v>0</v>
      </c>
      <c r="G1404" s="67">
        <f t="shared" si="434"/>
        <v>0</v>
      </c>
    </row>
    <row r="1405" spans="1:7">
      <c r="A1405" s="324"/>
      <c r="B1405" s="324"/>
      <c r="C1405" s="87" t="s">
        <v>51</v>
      </c>
      <c r="D1405" s="93">
        <f t="shared" ref="D1405:F1405" si="447">D1412+D1419+D1426</f>
        <v>0</v>
      </c>
      <c r="E1405" s="93">
        <f t="shared" si="447"/>
        <v>0</v>
      </c>
      <c r="F1405" s="93">
        <f t="shared" si="447"/>
        <v>0</v>
      </c>
      <c r="G1405" s="67">
        <f t="shared" si="434"/>
        <v>0</v>
      </c>
    </row>
    <row r="1406" spans="1:7" ht="15" customHeight="1">
      <c r="A1406" s="324" t="s">
        <v>20</v>
      </c>
      <c r="B1406" s="324" t="s">
        <v>603</v>
      </c>
      <c r="C1406" s="87" t="s">
        <v>47</v>
      </c>
      <c r="D1406" s="90">
        <f>SUM(D1407:D1412)</f>
        <v>1009</v>
      </c>
      <c r="E1406" s="90">
        <f>SUM(E1407:E1412)</f>
        <v>1009</v>
      </c>
      <c r="F1406" s="90">
        <f>SUM(F1407:F1412)</f>
        <v>1009</v>
      </c>
      <c r="G1406" s="67">
        <f t="shared" si="434"/>
        <v>0</v>
      </c>
    </row>
    <row r="1407" spans="1:7">
      <c r="A1407" s="324"/>
      <c r="B1407" s="324"/>
      <c r="C1407" s="96" t="s">
        <v>48</v>
      </c>
      <c r="D1407" s="93">
        <v>0</v>
      </c>
      <c r="E1407" s="93">
        <v>0</v>
      </c>
      <c r="F1407" s="93">
        <v>0</v>
      </c>
      <c r="G1407" s="67">
        <f t="shared" si="434"/>
        <v>0</v>
      </c>
    </row>
    <row r="1408" spans="1:7">
      <c r="A1408" s="324"/>
      <c r="B1408" s="324"/>
      <c r="C1408" s="87" t="s">
        <v>12</v>
      </c>
      <c r="D1408" s="93">
        <f>'Приложение 11 '!H820</f>
        <v>1009</v>
      </c>
      <c r="E1408" s="93">
        <f>F1408</f>
        <v>1009</v>
      </c>
      <c r="F1408" s="93">
        <f>'Приложение 11 '!L820</f>
        <v>1009</v>
      </c>
      <c r="G1408" s="67">
        <f t="shared" si="434"/>
        <v>0</v>
      </c>
    </row>
    <row r="1409" spans="1:7" ht="26.25">
      <c r="A1409" s="324"/>
      <c r="B1409" s="324"/>
      <c r="C1409" s="87" t="s">
        <v>49</v>
      </c>
      <c r="D1409" s="93">
        <v>0</v>
      </c>
      <c r="E1409" s="93">
        <v>0</v>
      </c>
      <c r="F1409" s="93">
        <v>0</v>
      </c>
      <c r="G1409" s="67">
        <f t="shared" si="434"/>
        <v>0</v>
      </c>
    </row>
    <row r="1410" spans="1:7">
      <c r="A1410" s="324"/>
      <c r="B1410" s="324"/>
      <c r="C1410" s="96" t="s">
        <v>56</v>
      </c>
      <c r="D1410" s="93">
        <v>0</v>
      </c>
      <c r="E1410" s="93">
        <v>0</v>
      </c>
      <c r="F1410" s="93">
        <v>0</v>
      </c>
      <c r="G1410" s="67">
        <f t="shared" si="434"/>
        <v>0</v>
      </c>
    </row>
    <row r="1411" spans="1:7">
      <c r="A1411" s="324"/>
      <c r="B1411" s="324"/>
      <c r="C1411" s="87" t="s">
        <v>53</v>
      </c>
      <c r="D1411" s="93">
        <v>0</v>
      </c>
      <c r="E1411" s="93">
        <v>0</v>
      </c>
      <c r="F1411" s="93">
        <v>0</v>
      </c>
      <c r="G1411" s="67">
        <f t="shared" si="434"/>
        <v>0</v>
      </c>
    </row>
    <row r="1412" spans="1:7">
      <c r="A1412" s="324"/>
      <c r="B1412" s="324"/>
      <c r="C1412" s="87" t="s">
        <v>51</v>
      </c>
      <c r="D1412" s="93">
        <v>0</v>
      </c>
      <c r="E1412" s="93">
        <v>0</v>
      </c>
      <c r="F1412" s="93">
        <v>0</v>
      </c>
      <c r="G1412" s="67">
        <f t="shared" si="434"/>
        <v>0</v>
      </c>
    </row>
    <row r="1413" spans="1:7" ht="15" customHeight="1">
      <c r="A1413" s="324" t="s">
        <v>375</v>
      </c>
      <c r="B1413" s="324" t="s">
        <v>606</v>
      </c>
      <c r="C1413" s="87" t="s">
        <v>47</v>
      </c>
      <c r="D1413" s="90">
        <f>SUM(D1414:D1419)</f>
        <v>554</v>
      </c>
      <c r="E1413" s="90">
        <f>SUM(E1414:E1419)</f>
        <v>554</v>
      </c>
      <c r="F1413" s="90">
        <f>SUM(F1414:F1419)</f>
        <v>554</v>
      </c>
      <c r="G1413" s="67">
        <f t="shared" si="434"/>
        <v>0</v>
      </c>
    </row>
    <row r="1414" spans="1:7">
      <c r="A1414" s="324"/>
      <c r="B1414" s="324"/>
      <c r="C1414" s="96" t="s">
        <v>48</v>
      </c>
      <c r="D1414" s="93">
        <v>0</v>
      </c>
      <c r="E1414" s="93">
        <v>0</v>
      </c>
      <c r="F1414" s="93">
        <v>0</v>
      </c>
      <c r="G1414" s="67">
        <f t="shared" si="434"/>
        <v>0</v>
      </c>
    </row>
    <row r="1415" spans="1:7">
      <c r="A1415" s="324"/>
      <c r="B1415" s="324"/>
      <c r="C1415" s="87" t="s">
        <v>12</v>
      </c>
      <c r="D1415" s="93">
        <f>'Приложение 11 '!H824</f>
        <v>554</v>
      </c>
      <c r="E1415" s="93">
        <f>F1415</f>
        <v>554</v>
      </c>
      <c r="F1415" s="93">
        <f>'Приложение 11 '!L824</f>
        <v>554</v>
      </c>
      <c r="G1415" s="67">
        <f t="shared" si="434"/>
        <v>0</v>
      </c>
    </row>
    <row r="1416" spans="1:7" ht="26.25">
      <c r="A1416" s="324"/>
      <c r="B1416" s="324"/>
      <c r="C1416" s="87" t="s">
        <v>49</v>
      </c>
      <c r="D1416" s="93">
        <v>0</v>
      </c>
      <c r="E1416" s="93">
        <v>0</v>
      </c>
      <c r="F1416" s="93">
        <v>0</v>
      </c>
      <c r="G1416" s="67">
        <f t="shared" si="434"/>
        <v>0</v>
      </c>
    </row>
    <row r="1417" spans="1:7">
      <c r="A1417" s="324"/>
      <c r="B1417" s="324"/>
      <c r="C1417" s="96" t="s">
        <v>56</v>
      </c>
      <c r="D1417" s="93">
        <v>0</v>
      </c>
      <c r="E1417" s="93">
        <v>0</v>
      </c>
      <c r="F1417" s="93">
        <v>0</v>
      </c>
      <c r="G1417" s="67">
        <f t="shared" si="434"/>
        <v>0</v>
      </c>
    </row>
    <row r="1418" spans="1:7">
      <c r="A1418" s="324"/>
      <c r="B1418" s="324"/>
      <c r="C1418" s="87" t="s">
        <v>53</v>
      </c>
      <c r="D1418" s="93">
        <v>0</v>
      </c>
      <c r="E1418" s="93">
        <v>0</v>
      </c>
      <c r="F1418" s="93">
        <v>0</v>
      </c>
      <c r="G1418" s="67">
        <f t="shared" si="434"/>
        <v>0</v>
      </c>
    </row>
    <row r="1419" spans="1:7">
      <c r="A1419" s="324"/>
      <c r="B1419" s="324"/>
      <c r="C1419" s="87" t="s">
        <v>51</v>
      </c>
      <c r="D1419" s="93">
        <v>0</v>
      </c>
      <c r="E1419" s="93">
        <v>0</v>
      </c>
      <c r="F1419" s="93">
        <v>0</v>
      </c>
      <c r="G1419" s="67">
        <f t="shared" si="434"/>
        <v>0</v>
      </c>
    </row>
    <row r="1420" spans="1:7" ht="15" customHeight="1">
      <c r="A1420" s="324" t="s">
        <v>547</v>
      </c>
      <c r="B1420" s="324" t="s">
        <v>610</v>
      </c>
      <c r="C1420" s="87" t="s">
        <v>47</v>
      </c>
      <c r="D1420" s="90">
        <f>SUM(D1421:D1426)</f>
        <v>445</v>
      </c>
      <c r="E1420" s="90">
        <f>SUM(E1421:E1426)</f>
        <v>445</v>
      </c>
      <c r="F1420" s="90">
        <f>SUM(F1421:F1426)</f>
        <v>445</v>
      </c>
      <c r="G1420" s="67">
        <f t="shared" si="434"/>
        <v>0</v>
      </c>
    </row>
    <row r="1421" spans="1:7">
      <c r="A1421" s="324"/>
      <c r="B1421" s="324"/>
      <c r="C1421" s="96" t="s">
        <v>48</v>
      </c>
      <c r="D1421" s="93">
        <v>0</v>
      </c>
      <c r="E1421" s="93">
        <v>0</v>
      </c>
      <c r="F1421" s="93">
        <v>0</v>
      </c>
      <c r="G1421" s="67">
        <f t="shared" si="434"/>
        <v>0</v>
      </c>
    </row>
    <row r="1422" spans="1:7">
      <c r="A1422" s="324"/>
      <c r="B1422" s="324"/>
      <c r="C1422" s="87" t="s">
        <v>12</v>
      </c>
      <c r="D1422" s="93">
        <f>'Приложение 11 '!H828</f>
        <v>445</v>
      </c>
      <c r="E1422" s="93">
        <f>F1422</f>
        <v>445</v>
      </c>
      <c r="F1422" s="93">
        <f>'Приложение 11 '!L828</f>
        <v>445</v>
      </c>
      <c r="G1422" s="67">
        <f t="shared" si="434"/>
        <v>0</v>
      </c>
    </row>
    <row r="1423" spans="1:7" ht="26.25">
      <c r="A1423" s="324"/>
      <c r="B1423" s="324"/>
      <c r="C1423" s="87" t="s">
        <v>49</v>
      </c>
      <c r="D1423" s="93">
        <v>0</v>
      </c>
      <c r="E1423" s="93">
        <v>0</v>
      </c>
      <c r="F1423" s="93">
        <v>0</v>
      </c>
      <c r="G1423" s="67">
        <f t="shared" si="434"/>
        <v>0</v>
      </c>
    </row>
    <row r="1424" spans="1:7">
      <c r="A1424" s="324"/>
      <c r="B1424" s="324"/>
      <c r="C1424" s="96" t="s">
        <v>56</v>
      </c>
      <c r="D1424" s="93">
        <v>0</v>
      </c>
      <c r="E1424" s="93">
        <v>0</v>
      </c>
      <c r="F1424" s="93">
        <v>0</v>
      </c>
      <c r="G1424" s="67">
        <f t="shared" si="434"/>
        <v>0</v>
      </c>
    </row>
    <row r="1425" spans="1:7">
      <c r="A1425" s="324"/>
      <c r="B1425" s="324"/>
      <c r="C1425" s="87" t="s">
        <v>53</v>
      </c>
      <c r="D1425" s="93">
        <v>0</v>
      </c>
      <c r="E1425" s="93">
        <v>0</v>
      </c>
      <c r="F1425" s="93">
        <v>0</v>
      </c>
      <c r="G1425" s="67">
        <f t="shared" si="434"/>
        <v>0</v>
      </c>
    </row>
    <row r="1426" spans="1:7">
      <c r="A1426" s="324"/>
      <c r="B1426" s="324"/>
      <c r="C1426" s="87" t="s">
        <v>51</v>
      </c>
      <c r="D1426" s="93">
        <v>0</v>
      </c>
      <c r="E1426" s="93">
        <v>0</v>
      </c>
      <c r="F1426" s="93">
        <v>0</v>
      </c>
      <c r="G1426" s="67">
        <f t="shared" si="434"/>
        <v>0</v>
      </c>
    </row>
    <row r="1427" spans="1:7" ht="15" customHeight="1">
      <c r="A1427" s="324" t="s">
        <v>342</v>
      </c>
      <c r="B1427" s="324" t="s">
        <v>880</v>
      </c>
      <c r="C1427" s="87" t="s">
        <v>47</v>
      </c>
      <c r="D1427" s="90">
        <f>SUM(D1428:D1433)</f>
        <v>2473.6999999999998</v>
      </c>
      <c r="E1427" s="90">
        <f>SUM(E1428:E1433)</f>
        <v>2447.7795499999997</v>
      </c>
      <c r="F1427" s="90">
        <f>SUM(F1428:F1433)</f>
        <v>2447.7795499999997</v>
      </c>
      <c r="G1427" s="67">
        <f t="shared" si="434"/>
        <v>25.920450000000073</v>
      </c>
    </row>
    <row r="1428" spans="1:7">
      <c r="A1428" s="324"/>
      <c r="B1428" s="324"/>
      <c r="C1428" s="96" t="s">
        <v>48</v>
      </c>
      <c r="D1428" s="93">
        <f>D1435</f>
        <v>0</v>
      </c>
      <c r="E1428" s="93">
        <f t="shared" ref="E1428:F1428" si="448">E1435</f>
        <v>0</v>
      </c>
      <c r="F1428" s="93">
        <f t="shared" si="448"/>
        <v>0</v>
      </c>
      <c r="G1428" s="67">
        <f t="shared" si="434"/>
        <v>0</v>
      </c>
    </row>
    <row r="1429" spans="1:7">
      <c r="A1429" s="324"/>
      <c r="B1429" s="324"/>
      <c r="C1429" s="87" t="s">
        <v>12</v>
      </c>
      <c r="D1429" s="93">
        <f t="shared" ref="D1429:F1429" si="449">D1436</f>
        <v>0</v>
      </c>
      <c r="E1429" s="93">
        <f t="shared" si="449"/>
        <v>0</v>
      </c>
      <c r="F1429" s="93">
        <f t="shared" si="449"/>
        <v>0</v>
      </c>
      <c r="G1429" s="67">
        <f t="shared" si="434"/>
        <v>0</v>
      </c>
    </row>
    <row r="1430" spans="1:7" ht="26.25">
      <c r="A1430" s="324"/>
      <c r="B1430" s="324"/>
      <c r="C1430" s="87" t="s">
        <v>49</v>
      </c>
      <c r="D1430" s="93">
        <f t="shared" ref="D1430:F1430" si="450">D1437</f>
        <v>2473.6999999999998</v>
      </c>
      <c r="E1430" s="93">
        <f t="shared" si="450"/>
        <v>2447.7795499999997</v>
      </c>
      <c r="F1430" s="93">
        <f t="shared" si="450"/>
        <v>2447.7795499999997</v>
      </c>
      <c r="G1430" s="67">
        <f t="shared" si="434"/>
        <v>25.920450000000073</v>
      </c>
    </row>
    <row r="1431" spans="1:7">
      <c r="A1431" s="324"/>
      <c r="B1431" s="324"/>
      <c r="C1431" s="96" t="s">
        <v>56</v>
      </c>
      <c r="D1431" s="93">
        <f t="shared" ref="D1431:F1431" si="451">D1438</f>
        <v>0</v>
      </c>
      <c r="E1431" s="93">
        <f t="shared" si="451"/>
        <v>0</v>
      </c>
      <c r="F1431" s="93">
        <f t="shared" si="451"/>
        <v>0</v>
      </c>
      <c r="G1431" s="67">
        <f t="shared" si="434"/>
        <v>0</v>
      </c>
    </row>
    <row r="1432" spans="1:7">
      <c r="A1432" s="324"/>
      <c r="B1432" s="324"/>
      <c r="C1432" s="87" t="s">
        <v>53</v>
      </c>
      <c r="D1432" s="93">
        <f t="shared" ref="D1432:F1432" si="452">D1439</f>
        <v>0</v>
      </c>
      <c r="E1432" s="93">
        <f t="shared" si="452"/>
        <v>0</v>
      </c>
      <c r="F1432" s="93">
        <f t="shared" si="452"/>
        <v>0</v>
      </c>
      <c r="G1432" s="67">
        <f t="shared" si="434"/>
        <v>0</v>
      </c>
    </row>
    <row r="1433" spans="1:7">
      <c r="A1433" s="324"/>
      <c r="B1433" s="324"/>
      <c r="C1433" s="87" t="s">
        <v>51</v>
      </c>
      <c r="D1433" s="93">
        <f t="shared" ref="D1433:F1433" si="453">D1440</f>
        <v>0</v>
      </c>
      <c r="E1433" s="93">
        <f t="shared" si="453"/>
        <v>0</v>
      </c>
      <c r="F1433" s="93">
        <f t="shared" si="453"/>
        <v>0</v>
      </c>
      <c r="G1433" s="67">
        <f t="shared" ref="G1433:G1496" si="454">D1433-E1433</f>
        <v>0</v>
      </c>
    </row>
    <row r="1434" spans="1:7" ht="15" customHeight="1">
      <c r="A1434" s="324" t="s">
        <v>379</v>
      </c>
      <c r="B1434" s="324" t="s">
        <v>881</v>
      </c>
      <c r="C1434" s="87" t="s">
        <v>47</v>
      </c>
      <c r="D1434" s="90">
        <f>SUM(D1435:D1440)</f>
        <v>2473.6999999999998</v>
      </c>
      <c r="E1434" s="90">
        <f>SUM(E1435:E1440)</f>
        <v>2447.7795499999997</v>
      </c>
      <c r="F1434" s="90">
        <f>SUM(F1435:F1440)</f>
        <v>2447.7795499999997</v>
      </c>
      <c r="G1434" s="67">
        <f t="shared" si="454"/>
        <v>25.920450000000073</v>
      </c>
    </row>
    <row r="1435" spans="1:7">
      <c r="A1435" s="324"/>
      <c r="B1435" s="324"/>
      <c r="C1435" s="96" t="s">
        <v>48</v>
      </c>
      <c r="D1435" s="93">
        <v>0</v>
      </c>
      <c r="E1435" s="93">
        <v>0</v>
      </c>
      <c r="F1435" s="93">
        <v>0</v>
      </c>
      <c r="G1435" s="67">
        <f t="shared" si="454"/>
        <v>0</v>
      </c>
    </row>
    <row r="1436" spans="1:7">
      <c r="A1436" s="324"/>
      <c r="B1436" s="324"/>
      <c r="C1436" s="87" t="s">
        <v>12</v>
      </c>
      <c r="D1436" s="93">
        <v>0</v>
      </c>
      <c r="E1436" s="93">
        <v>0</v>
      </c>
      <c r="F1436" s="93">
        <v>0</v>
      </c>
      <c r="G1436" s="67">
        <f t="shared" si="454"/>
        <v>0</v>
      </c>
    </row>
    <row r="1437" spans="1:7" ht="26.25">
      <c r="A1437" s="324"/>
      <c r="B1437" s="324"/>
      <c r="C1437" s="87" t="s">
        <v>49</v>
      </c>
      <c r="D1437" s="93">
        <f>'Приложение 11 '!I836</f>
        <v>2473.6999999999998</v>
      </c>
      <c r="E1437" s="93">
        <f>F1437</f>
        <v>2447.7795499999997</v>
      </c>
      <c r="F1437" s="93">
        <f>'Приложение 11 '!M836</f>
        <v>2447.7795499999997</v>
      </c>
      <c r="G1437" s="67">
        <f t="shared" si="454"/>
        <v>25.920450000000073</v>
      </c>
    </row>
    <row r="1438" spans="1:7">
      <c r="A1438" s="324"/>
      <c r="B1438" s="324"/>
      <c r="C1438" s="96" t="s">
        <v>56</v>
      </c>
      <c r="D1438" s="93">
        <v>0</v>
      </c>
      <c r="E1438" s="93">
        <v>0</v>
      </c>
      <c r="F1438" s="93">
        <v>0</v>
      </c>
      <c r="G1438" s="67">
        <f t="shared" si="454"/>
        <v>0</v>
      </c>
    </row>
    <row r="1439" spans="1:7">
      <c r="A1439" s="324"/>
      <c r="B1439" s="324"/>
      <c r="C1439" s="87" t="s">
        <v>53</v>
      </c>
      <c r="D1439" s="93">
        <v>0</v>
      </c>
      <c r="E1439" s="93">
        <v>0</v>
      </c>
      <c r="F1439" s="93">
        <v>0</v>
      </c>
      <c r="G1439" s="67">
        <f t="shared" si="454"/>
        <v>0</v>
      </c>
    </row>
    <row r="1440" spans="1:7">
      <c r="A1440" s="324"/>
      <c r="B1440" s="324"/>
      <c r="C1440" s="87" t="s">
        <v>51</v>
      </c>
      <c r="D1440" s="93">
        <v>0</v>
      </c>
      <c r="E1440" s="93">
        <v>0</v>
      </c>
      <c r="F1440" s="93">
        <v>0</v>
      </c>
      <c r="G1440" s="67">
        <f t="shared" si="454"/>
        <v>0</v>
      </c>
    </row>
    <row r="1441" spans="1:7" ht="15" customHeight="1">
      <c r="A1441" s="324" t="s">
        <v>272</v>
      </c>
      <c r="B1441" s="324" t="s">
        <v>880</v>
      </c>
      <c r="C1441" s="87" t="s">
        <v>47</v>
      </c>
      <c r="D1441" s="90">
        <f>SUM(D1442:D1447)</f>
        <v>20755</v>
      </c>
      <c r="E1441" s="90">
        <f>SUM(E1442:E1447)</f>
        <v>19708.774110000002</v>
      </c>
      <c r="F1441" s="90">
        <f>SUM(F1442:F1447)</f>
        <v>19708.774110000002</v>
      </c>
      <c r="G1441" s="67">
        <f t="shared" si="454"/>
        <v>1046.2258899999979</v>
      </c>
    </row>
    <row r="1442" spans="1:7">
      <c r="A1442" s="324"/>
      <c r="B1442" s="324"/>
      <c r="C1442" s="96" t="s">
        <v>48</v>
      </c>
      <c r="D1442" s="93">
        <f>D1449</f>
        <v>0</v>
      </c>
      <c r="E1442" s="93">
        <f t="shared" ref="E1442:F1442" si="455">E1449</f>
        <v>0</v>
      </c>
      <c r="F1442" s="93">
        <f t="shared" si="455"/>
        <v>0</v>
      </c>
      <c r="G1442" s="67">
        <f t="shared" si="454"/>
        <v>0</v>
      </c>
    </row>
    <row r="1443" spans="1:7">
      <c r="A1443" s="324"/>
      <c r="B1443" s="324"/>
      <c r="C1443" s="87" t="s">
        <v>12</v>
      </c>
      <c r="D1443" s="93">
        <f t="shared" ref="D1443:F1443" si="456">D1450</f>
        <v>0</v>
      </c>
      <c r="E1443" s="93">
        <f t="shared" si="456"/>
        <v>0</v>
      </c>
      <c r="F1443" s="93">
        <f t="shared" si="456"/>
        <v>0</v>
      </c>
      <c r="G1443" s="67">
        <f t="shared" si="454"/>
        <v>0</v>
      </c>
    </row>
    <row r="1444" spans="1:7" ht="26.25">
      <c r="A1444" s="324"/>
      <c r="B1444" s="324"/>
      <c r="C1444" s="87" t="s">
        <v>49</v>
      </c>
      <c r="D1444" s="93">
        <f t="shared" ref="D1444:F1444" si="457">D1451</f>
        <v>20755</v>
      </c>
      <c r="E1444" s="93">
        <f t="shared" si="457"/>
        <v>19708.774110000002</v>
      </c>
      <c r="F1444" s="93">
        <f t="shared" si="457"/>
        <v>19708.774110000002</v>
      </c>
      <c r="G1444" s="67">
        <f t="shared" si="454"/>
        <v>1046.2258899999979</v>
      </c>
    </row>
    <row r="1445" spans="1:7">
      <c r="A1445" s="324"/>
      <c r="B1445" s="324"/>
      <c r="C1445" s="96" t="s">
        <v>56</v>
      </c>
      <c r="D1445" s="93">
        <f t="shared" ref="D1445:F1445" si="458">D1452</f>
        <v>0</v>
      </c>
      <c r="E1445" s="93">
        <f t="shared" si="458"/>
        <v>0</v>
      </c>
      <c r="F1445" s="93">
        <f t="shared" si="458"/>
        <v>0</v>
      </c>
      <c r="G1445" s="67">
        <f t="shared" si="454"/>
        <v>0</v>
      </c>
    </row>
    <row r="1446" spans="1:7">
      <c r="A1446" s="324"/>
      <c r="B1446" s="324"/>
      <c r="C1446" s="87" t="s">
        <v>53</v>
      </c>
      <c r="D1446" s="93">
        <f t="shared" ref="D1446:F1446" si="459">D1453</f>
        <v>0</v>
      </c>
      <c r="E1446" s="93">
        <f t="shared" si="459"/>
        <v>0</v>
      </c>
      <c r="F1446" s="93">
        <f t="shared" si="459"/>
        <v>0</v>
      </c>
      <c r="G1446" s="67">
        <f t="shared" si="454"/>
        <v>0</v>
      </c>
    </row>
    <row r="1447" spans="1:7">
      <c r="A1447" s="324"/>
      <c r="B1447" s="324"/>
      <c r="C1447" s="87" t="s">
        <v>51</v>
      </c>
      <c r="D1447" s="93">
        <f t="shared" ref="D1447:F1447" si="460">D1454</f>
        <v>0</v>
      </c>
      <c r="E1447" s="93">
        <f t="shared" si="460"/>
        <v>0</v>
      </c>
      <c r="F1447" s="93">
        <f t="shared" si="460"/>
        <v>0</v>
      </c>
      <c r="G1447" s="67">
        <f t="shared" si="454"/>
        <v>0</v>
      </c>
    </row>
    <row r="1448" spans="1:7" ht="15" customHeight="1">
      <c r="A1448" s="324" t="s">
        <v>384</v>
      </c>
      <c r="B1448" s="324" t="s">
        <v>882</v>
      </c>
      <c r="C1448" s="87" t="s">
        <v>47</v>
      </c>
      <c r="D1448" s="90">
        <f>SUM(D1449:D1454)</f>
        <v>20755</v>
      </c>
      <c r="E1448" s="90">
        <f>SUM(E1449:E1454)</f>
        <v>19708.774110000002</v>
      </c>
      <c r="F1448" s="90">
        <f>SUM(F1449:F1454)</f>
        <v>19708.774110000002</v>
      </c>
      <c r="G1448" s="67">
        <f t="shared" si="454"/>
        <v>1046.2258899999979</v>
      </c>
    </row>
    <row r="1449" spans="1:7">
      <c r="A1449" s="324"/>
      <c r="B1449" s="324"/>
      <c r="C1449" s="96" t="s">
        <v>48</v>
      </c>
      <c r="D1449" s="93">
        <v>0</v>
      </c>
      <c r="E1449" s="93">
        <v>0</v>
      </c>
      <c r="F1449" s="93">
        <v>0</v>
      </c>
      <c r="G1449" s="67">
        <f t="shared" si="454"/>
        <v>0</v>
      </c>
    </row>
    <row r="1450" spans="1:7">
      <c r="A1450" s="324"/>
      <c r="B1450" s="324"/>
      <c r="C1450" s="87" t="s">
        <v>12</v>
      </c>
      <c r="D1450" s="93">
        <v>0</v>
      </c>
      <c r="E1450" s="93">
        <v>0</v>
      </c>
      <c r="F1450" s="93">
        <v>0</v>
      </c>
      <c r="G1450" s="67">
        <f t="shared" si="454"/>
        <v>0</v>
      </c>
    </row>
    <row r="1451" spans="1:7" ht="26.25">
      <c r="A1451" s="324"/>
      <c r="B1451" s="324"/>
      <c r="C1451" s="87" t="s">
        <v>49</v>
      </c>
      <c r="D1451" s="93">
        <f>'Приложение 11 '!I845</f>
        <v>20755</v>
      </c>
      <c r="E1451" s="93">
        <f>F1451</f>
        <v>19708.774110000002</v>
      </c>
      <c r="F1451" s="93">
        <f>'Приложение 11 '!M845</f>
        <v>19708.774110000002</v>
      </c>
      <c r="G1451" s="67">
        <f t="shared" si="454"/>
        <v>1046.2258899999979</v>
      </c>
    </row>
    <row r="1452" spans="1:7">
      <c r="A1452" s="324"/>
      <c r="B1452" s="324"/>
      <c r="C1452" s="96" t="s">
        <v>56</v>
      </c>
      <c r="D1452" s="93">
        <v>0</v>
      </c>
      <c r="E1452" s="93">
        <v>0</v>
      </c>
      <c r="F1452" s="93">
        <v>0</v>
      </c>
      <c r="G1452" s="67">
        <f t="shared" si="454"/>
        <v>0</v>
      </c>
    </row>
    <row r="1453" spans="1:7">
      <c r="A1453" s="324"/>
      <c r="B1453" s="324"/>
      <c r="C1453" s="87" t="s">
        <v>53</v>
      </c>
      <c r="D1453" s="93">
        <v>0</v>
      </c>
      <c r="E1453" s="93">
        <v>0</v>
      </c>
      <c r="F1453" s="93">
        <v>0</v>
      </c>
      <c r="G1453" s="67">
        <f t="shared" si="454"/>
        <v>0</v>
      </c>
    </row>
    <row r="1454" spans="1:7">
      <c r="A1454" s="324"/>
      <c r="B1454" s="324"/>
      <c r="C1454" s="87" t="s">
        <v>51</v>
      </c>
      <c r="D1454" s="93">
        <v>0</v>
      </c>
      <c r="E1454" s="93">
        <v>0</v>
      </c>
      <c r="F1454" s="93">
        <v>0</v>
      </c>
      <c r="G1454" s="67">
        <f t="shared" si="454"/>
        <v>0</v>
      </c>
    </row>
    <row r="1455" spans="1:7" ht="15" customHeight="1">
      <c r="A1455" s="324" t="s">
        <v>288</v>
      </c>
      <c r="B1455" s="324" t="s">
        <v>621</v>
      </c>
      <c r="C1455" s="87" t="s">
        <v>47</v>
      </c>
      <c r="D1455" s="90">
        <f>SUM(D1456:D1461)</f>
        <v>4079.9399999999996</v>
      </c>
      <c r="E1455" s="90">
        <f>SUM(E1456:E1461)</f>
        <v>4049.7760899999998</v>
      </c>
      <c r="F1455" s="90">
        <f>SUM(F1456:F1461)</f>
        <v>4049.7760899999998</v>
      </c>
      <c r="G1455" s="67">
        <f t="shared" si="454"/>
        <v>30.16390999999976</v>
      </c>
    </row>
    <row r="1456" spans="1:7">
      <c r="A1456" s="324"/>
      <c r="B1456" s="324"/>
      <c r="C1456" s="96" t="s">
        <v>48</v>
      </c>
      <c r="D1456" s="93">
        <f>D1463</f>
        <v>0</v>
      </c>
      <c r="E1456" s="93">
        <f t="shared" ref="E1456:F1456" si="461">E1463</f>
        <v>0</v>
      </c>
      <c r="F1456" s="93">
        <f t="shared" si="461"/>
        <v>0</v>
      </c>
      <c r="G1456" s="67">
        <f t="shared" si="454"/>
        <v>0</v>
      </c>
    </row>
    <row r="1457" spans="1:7">
      <c r="A1457" s="324"/>
      <c r="B1457" s="324"/>
      <c r="C1457" s="87" t="s">
        <v>12</v>
      </c>
      <c r="D1457" s="93">
        <f t="shared" ref="D1457:F1457" si="462">D1464</f>
        <v>0</v>
      </c>
      <c r="E1457" s="93">
        <f t="shared" si="462"/>
        <v>0</v>
      </c>
      <c r="F1457" s="93">
        <f t="shared" si="462"/>
        <v>0</v>
      </c>
      <c r="G1457" s="67">
        <f t="shared" si="454"/>
        <v>0</v>
      </c>
    </row>
    <row r="1458" spans="1:7" ht="26.25">
      <c r="A1458" s="324"/>
      <c r="B1458" s="324"/>
      <c r="C1458" s="87" t="s">
        <v>49</v>
      </c>
      <c r="D1458" s="93">
        <f t="shared" ref="D1458:F1458" si="463">D1465</f>
        <v>4079.9399999999996</v>
      </c>
      <c r="E1458" s="93">
        <f t="shared" si="463"/>
        <v>4049.7760899999998</v>
      </c>
      <c r="F1458" s="93">
        <f t="shared" si="463"/>
        <v>4049.7760899999998</v>
      </c>
      <c r="G1458" s="67">
        <f t="shared" si="454"/>
        <v>30.16390999999976</v>
      </c>
    </row>
    <row r="1459" spans="1:7">
      <c r="A1459" s="324"/>
      <c r="B1459" s="324"/>
      <c r="C1459" s="96" t="s">
        <v>56</v>
      </c>
      <c r="D1459" s="93">
        <f t="shared" ref="D1459:F1459" si="464">D1466</f>
        <v>0</v>
      </c>
      <c r="E1459" s="93">
        <f t="shared" si="464"/>
        <v>0</v>
      </c>
      <c r="F1459" s="93">
        <f t="shared" si="464"/>
        <v>0</v>
      </c>
      <c r="G1459" s="67">
        <f t="shared" si="454"/>
        <v>0</v>
      </c>
    </row>
    <row r="1460" spans="1:7">
      <c r="A1460" s="324"/>
      <c r="B1460" s="324"/>
      <c r="C1460" s="87" t="s">
        <v>53</v>
      </c>
      <c r="D1460" s="93">
        <f t="shared" ref="D1460:F1460" si="465">D1467</f>
        <v>0</v>
      </c>
      <c r="E1460" s="93">
        <f t="shared" si="465"/>
        <v>0</v>
      </c>
      <c r="F1460" s="93">
        <f t="shared" si="465"/>
        <v>0</v>
      </c>
      <c r="G1460" s="67">
        <f t="shared" si="454"/>
        <v>0</v>
      </c>
    </row>
    <row r="1461" spans="1:7">
      <c r="A1461" s="324"/>
      <c r="B1461" s="324"/>
      <c r="C1461" s="87" t="s">
        <v>51</v>
      </c>
      <c r="D1461" s="93">
        <f t="shared" ref="D1461:F1461" si="466">D1468</f>
        <v>0</v>
      </c>
      <c r="E1461" s="93">
        <f t="shared" si="466"/>
        <v>0</v>
      </c>
      <c r="F1461" s="93">
        <f t="shared" si="466"/>
        <v>0</v>
      </c>
      <c r="G1461" s="67">
        <f t="shared" si="454"/>
        <v>0</v>
      </c>
    </row>
    <row r="1462" spans="1:7" ht="15" customHeight="1">
      <c r="A1462" s="324" t="s">
        <v>388</v>
      </c>
      <c r="B1462" s="324" t="s">
        <v>883</v>
      </c>
      <c r="C1462" s="87" t="s">
        <v>47</v>
      </c>
      <c r="D1462" s="90">
        <f>SUM(D1463:D1468)</f>
        <v>4079.9399999999996</v>
      </c>
      <c r="E1462" s="90">
        <f>SUM(E1463:E1468)</f>
        <v>4049.7760899999998</v>
      </c>
      <c r="F1462" s="90">
        <f>SUM(F1463:F1468)</f>
        <v>4049.7760899999998</v>
      </c>
      <c r="G1462" s="67">
        <f t="shared" si="454"/>
        <v>30.16390999999976</v>
      </c>
    </row>
    <row r="1463" spans="1:7">
      <c r="A1463" s="324"/>
      <c r="B1463" s="324"/>
      <c r="C1463" s="96" t="s">
        <v>48</v>
      </c>
      <c r="D1463" s="93">
        <v>0</v>
      </c>
      <c r="E1463" s="93">
        <v>0</v>
      </c>
      <c r="F1463" s="93">
        <v>0</v>
      </c>
      <c r="G1463" s="67">
        <f t="shared" si="454"/>
        <v>0</v>
      </c>
    </row>
    <row r="1464" spans="1:7">
      <c r="A1464" s="324"/>
      <c r="B1464" s="324"/>
      <c r="C1464" s="87" t="s">
        <v>12</v>
      </c>
      <c r="D1464" s="93">
        <v>0</v>
      </c>
      <c r="E1464" s="93">
        <v>0</v>
      </c>
      <c r="F1464" s="93">
        <v>0</v>
      </c>
      <c r="G1464" s="67">
        <f t="shared" si="454"/>
        <v>0</v>
      </c>
    </row>
    <row r="1465" spans="1:7" ht="26.25">
      <c r="A1465" s="324"/>
      <c r="B1465" s="324"/>
      <c r="C1465" s="87" t="s">
        <v>49</v>
      </c>
      <c r="D1465" s="93">
        <f>'Приложение 11 '!I854</f>
        <v>4079.9399999999996</v>
      </c>
      <c r="E1465" s="93">
        <f>F1465</f>
        <v>4049.7760899999998</v>
      </c>
      <c r="F1465" s="93">
        <f>'Приложение 11 '!M854</f>
        <v>4049.7760899999998</v>
      </c>
      <c r="G1465" s="67">
        <f t="shared" si="454"/>
        <v>30.16390999999976</v>
      </c>
    </row>
    <row r="1466" spans="1:7">
      <c r="A1466" s="324"/>
      <c r="B1466" s="324"/>
      <c r="C1466" s="96" t="s">
        <v>56</v>
      </c>
      <c r="D1466" s="93">
        <v>0</v>
      </c>
      <c r="E1466" s="93">
        <v>0</v>
      </c>
      <c r="F1466" s="93">
        <v>0</v>
      </c>
      <c r="G1466" s="67">
        <f t="shared" si="454"/>
        <v>0</v>
      </c>
    </row>
    <row r="1467" spans="1:7">
      <c r="A1467" s="324"/>
      <c r="B1467" s="324"/>
      <c r="C1467" s="87" t="s">
        <v>53</v>
      </c>
      <c r="D1467" s="93">
        <v>0</v>
      </c>
      <c r="E1467" s="93">
        <v>0</v>
      </c>
      <c r="F1467" s="93">
        <v>0</v>
      </c>
      <c r="G1467" s="67">
        <f t="shared" si="454"/>
        <v>0</v>
      </c>
    </row>
    <row r="1468" spans="1:7">
      <c r="A1468" s="324"/>
      <c r="B1468" s="324"/>
      <c r="C1468" s="87" t="s">
        <v>51</v>
      </c>
      <c r="D1468" s="93">
        <v>0</v>
      </c>
      <c r="E1468" s="93">
        <v>0</v>
      </c>
      <c r="F1468" s="93">
        <v>0</v>
      </c>
      <c r="G1468" s="67">
        <f t="shared" si="454"/>
        <v>0</v>
      </c>
    </row>
    <row r="1469" spans="1:7" ht="15" customHeight="1">
      <c r="A1469" s="324" t="s">
        <v>625</v>
      </c>
      <c r="B1469" s="324" t="s">
        <v>64</v>
      </c>
      <c r="C1469" s="87" t="s">
        <v>47</v>
      </c>
      <c r="D1469" s="90">
        <f>SUM(D1470:D1475)</f>
        <v>99806.644780000002</v>
      </c>
      <c r="E1469" s="90">
        <f>SUM(E1470:E1475)</f>
        <v>95807.592319999996</v>
      </c>
      <c r="F1469" s="90">
        <f>SUM(F1470:F1475)</f>
        <v>95807.592319999996</v>
      </c>
      <c r="G1469" s="67">
        <f t="shared" si="454"/>
        <v>3999.0524600000062</v>
      </c>
    </row>
    <row r="1470" spans="1:7">
      <c r="A1470" s="324"/>
      <c r="B1470" s="324"/>
      <c r="C1470" s="96" t="s">
        <v>48</v>
      </c>
      <c r="D1470" s="93">
        <f>D1477+D1484+D1491+D1498+D1505+D1512+D1519+D1526</f>
        <v>34425.18</v>
      </c>
      <c r="E1470" s="93">
        <f t="shared" ref="E1470:F1470" si="467">E1477+E1484+E1491+E1498+E1505+E1512+E1519+E1526</f>
        <v>34425.18</v>
      </c>
      <c r="F1470" s="93">
        <f t="shared" si="467"/>
        <v>34425.18</v>
      </c>
      <c r="G1470" s="67">
        <f t="shared" si="454"/>
        <v>0</v>
      </c>
    </row>
    <row r="1471" spans="1:7">
      <c r="A1471" s="324"/>
      <c r="B1471" s="324"/>
      <c r="C1471" s="87" t="s">
        <v>12</v>
      </c>
      <c r="D1471" s="93">
        <f t="shared" ref="D1471:F1471" si="468">D1478+D1485+D1492+D1499+D1506+D1513+D1520+D1527</f>
        <v>3102.7</v>
      </c>
      <c r="E1471" s="93">
        <f t="shared" si="468"/>
        <v>3102.7</v>
      </c>
      <c r="F1471" s="93">
        <f t="shared" si="468"/>
        <v>3102.7</v>
      </c>
      <c r="G1471" s="67">
        <f t="shared" si="454"/>
        <v>0</v>
      </c>
    </row>
    <row r="1472" spans="1:7" ht="26.25">
      <c r="A1472" s="324"/>
      <c r="B1472" s="324"/>
      <c r="C1472" s="87" t="s">
        <v>49</v>
      </c>
      <c r="D1472" s="93">
        <f t="shared" ref="D1472:F1472" si="469">D1479+D1486+D1493+D1500+D1507+D1514+D1521+D1528</f>
        <v>62278.764779999998</v>
      </c>
      <c r="E1472" s="93">
        <f t="shared" si="469"/>
        <v>58279.712320000006</v>
      </c>
      <c r="F1472" s="93">
        <f t="shared" si="469"/>
        <v>58279.712320000006</v>
      </c>
      <c r="G1472" s="67">
        <f t="shared" si="454"/>
        <v>3999.0524599999917</v>
      </c>
    </row>
    <row r="1473" spans="1:7">
      <c r="A1473" s="324"/>
      <c r="B1473" s="324"/>
      <c r="C1473" s="96" t="s">
        <v>56</v>
      </c>
      <c r="D1473" s="93">
        <f t="shared" ref="D1473:F1473" si="470">D1480+D1487+D1494+D1501+D1508+D1515+D1522+D1529</f>
        <v>0</v>
      </c>
      <c r="E1473" s="93">
        <f t="shared" si="470"/>
        <v>0</v>
      </c>
      <c r="F1473" s="93">
        <f t="shared" si="470"/>
        <v>0</v>
      </c>
      <c r="G1473" s="67">
        <f t="shared" si="454"/>
        <v>0</v>
      </c>
    </row>
    <row r="1474" spans="1:7">
      <c r="A1474" s="324"/>
      <c r="B1474" s="324"/>
      <c r="C1474" s="87" t="s">
        <v>53</v>
      </c>
      <c r="D1474" s="93">
        <f t="shared" ref="D1474:F1474" si="471">D1481+D1488+D1495+D1502+D1509+D1516+D1523+D1530</f>
        <v>0</v>
      </c>
      <c r="E1474" s="93">
        <f t="shared" si="471"/>
        <v>0</v>
      </c>
      <c r="F1474" s="93">
        <f t="shared" si="471"/>
        <v>0</v>
      </c>
      <c r="G1474" s="67">
        <f t="shared" si="454"/>
        <v>0</v>
      </c>
    </row>
    <row r="1475" spans="1:7">
      <c r="A1475" s="324"/>
      <c r="B1475" s="324"/>
      <c r="C1475" s="87" t="s">
        <v>51</v>
      </c>
      <c r="D1475" s="93">
        <f t="shared" ref="D1475:F1475" si="472">D1482+D1489+D1496+D1503+D1510+D1517+D1524+D1531</f>
        <v>0</v>
      </c>
      <c r="E1475" s="93">
        <f t="shared" si="472"/>
        <v>0</v>
      </c>
      <c r="F1475" s="93">
        <f t="shared" si="472"/>
        <v>0</v>
      </c>
      <c r="G1475" s="67">
        <f t="shared" si="454"/>
        <v>0</v>
      </c>
    </row>
    <row r="1476" spans="1:7" ht="15" customHeight="1">
      <c r="A1476" s="324" t="s">
        <v>626</v>
      </c>
      <c r="B1476" s="324" t="s">
        <v>884</v>
      </c>
      <c r="C1476" s="87" t="s">
        <v>47</v>
      </c>
      <c r="D1476" s="90">
        <f>SUM(D1477:D1482)</f>
        <v>37371.131999999998</v>
      </c>
      <c r="E1476" s="90">
        <f>SUM(E1477:E1482)</f>
        <v>36362.625769999999</v>
      </c>
      <c r="F1476" s="90">
        <f>SUM(F1477:F1482)</f>
        <v>36362.625769999999</v>
      </c>
      <c r="G1476" s="67">
        <f t="shared" si="454"/>
        <v>1008.5062299999991</v>
      </c>
    </row>
    <row r="1477" spans="1:7">
      <c r="A1477" s="324"/>
      <c r="B1477" s="324"/>
      <c r="C1477" s="96" t="s">
        <v>48</v>
      </c>
      <c r="D1477" s="93">
        <v>0</v>
      </c>
      <c r="E1477" s="93">
        <v>0</v>
      </c>
      <c r="F1477" s="93">
        <v>0</v>
      </c>
      <c r="G1477" s="67">
        <f t="shared" si="454"/>
        <v>0</v>
      </c>
    </row>
    <row r="1478" spans="1:7">
      <c r="A1478" s="324"/>
      <c r="B1478" s="324"/>
      <c r="C1478" s="87" t="s">
        <v>12</v>
      </c>
      <c r="D1478" s="93">
        <f>'Приложение 11 '!H875</f>
        <v>3032.7</v>
      </c>
      <c r="E1478" s="93">
        <f>F1478</f>
        <v>3032.7</v>
      </c>
      <c r="F1478" s="93">
        <f>'Приложение 11 '!L875</f>
        <v>3032.7</v>
      </c>
      <c r="G1478" s="67">
        <f t="shared" si="454"/>
        <v>0</v>
      </c>
    </row>
    <row r="1479" spans="1:7" ht="26.25">
      <c r="A1479" s="324"/>
      <c r="B1479" s="324"/>
      <c r="C1479" s="87" t="s">
        <v>49</v>
      </c>
      <c r="D1479" s="93">
        <f>'Приложение 11 '!I875</f>
        <v>34338.432000000001</v>
      </c>
      <c r="E1479" s="93">
        <f>F1479</f>
        <v>33329.925770000002</v>
      </c>
      <c r="F1479" s="93">
        <f>'Приложение 11 '!M875</f>
        <v>33329.925770000002</v>
      </c>
      <c r="G1479" s="67">
        <f t="shared" si="454"/>
        <v>1008.5062299999991</v>
      </c>
    </row>
    <row r="1480" spans="1:7">
      <c r="A1480" s="324"/>
      <c r="B1480" s="324"/>
      <c r="C1480" s="96" t="s">
        <v>56</v>
      </c>
      <c r="D1480" s="93">
        <v>0</v>
      </c>
      <c r="E1480" s="93">
        <v>0</v>
      </c>
      <c r="F1480" s="93">
        <v>0</v>
      </c>
      <c r="G1480" s="67">
        <f t="shared" si="454"/>
        <v>0</v>
      </c>
    </row>
    <row r="1481" spans="1:7">
      <c r="A1481" s="324"/>
      <c r="B1481" s="324"/>
      <c r="C1481" s="87" t="s">
        <v>53</v>
      </c>
      <c r="D1481" s="93">
        <v>0</v>
      </c>
      <c r="E1481" s="93">
        <v>0</v>
      </c>
      <c r="F1481" s="93">
        <v>0</v>
      </c>
      <c r="G1481" s="67">
        <f t="shared" si="454"/>
        <v>0</v>
      </c>
    </row>
    <row r="1482" spans="1:7">
      <c r="A1482" s="324"/>
      <c r="B1482" s="324"/>
      <c r="C1482" s="87" t="s">
        <v>51</v>
      </c>
      <c r="D1482" s="93">
        <v>0</v>
      </c>
      <c r="E1482" s="93">
        <v>0</v>
      </c>
      <c r="F1482" s="93">
        <v>0</v>
      </c>
      <c r="G1482" s="67">
        <f t="shared" si="454"/>
        <v>0</v>
      </c>
    </row>
    <row r="1483" spans="1:7" ht="15" customHeight="1">
      <c r="A1483" s="324" t="s">
        <v>630</v>
      </c>
      <c r="B1483" s="324" t="s">
        <v>631</v>
      </c>
      <c r="C1483" s="87" t="s">
        <v>47</v>
      </c>
      <c r="D1483" s="90">
        <f>SUM(D1484:D1489)</f>
        <v>2826.5</v>
      </c>
      <c r="E1483" s="90">
        <f>SUM(E1484:E1489)</f>
        <v>2761.3490200000001</v>
      </c>
      <c r="F1483" s="90">
        <f>SUM(F1484:F1489)</f>
        <v>2761.3490200000001</v>
      </c>
      <c r="G1483" s="67">
        <f t="shared" si="454"/>
        <v>65.15097999999989</v>
      </c>
    </row>
    <row r="1484" spans="1:7">
      <c r="A1484" s="324"/>
      <c r="B1484" s="324"/>
      <c r="C1484" s="96" t="s">
        <v>48</v>
      </c>
      <c r="D1484" s="93">
        <v>0</v>
      </c>
      <c r="E1484" s="93">
        <v>0</v>
      </c>
      <c r="F1484" s="93">
        <v>0</v>
      </c>
      <c r="G1484" s="67">
        <f t="shared" si="454"/>
        <v>0</v>
      </c>
    </row>
    <row r="1485" spans="1:7">
      <c r="A1485" s="324"/>
      <c r="B1485" s="324"/>
      <c r="C1485" s="87" t="s">
        <v>12</v>
      </c>
      <c r="D1485" s="93">
        <v>0</v>
      </c>
      <c r="E1485" s="93">
        <v>0</v>
      </c>
      <c r="F1485" s="93">
        <v>0</v>
      </c>
      <c r="G1485" s="67">
        <f t="shared" si="454"/>
        <v>0</v>
      </c>
    </row>
    <row r="1486" spans="1:7" ht="26.25">
      <c r="A1486" s="324"/>
      <c r="B1486" s="324"/>
      <c r="C1486" s="87" t="s">
        <v>49</v>
      </c>
      <c r="D1486" s="93">
        <f>'Приложение 11 '!I881</f>
        <v>2826.5</v>
      </c>
      <c r="E1486" s="93">
        <f>F1486</f>
        <v>2761.3490200000001</v>
      </c>
      <c r="F1486" s="93">
        <f>'Приложение 11 '!M881</f>
        <v>2761.3490200000001</v>
      </c>
      <c r="G1486" s="67">
        <f t="shared" si="454"/>
        <v>65.15097999999989</v>
      </c>
    </row>
    <row r="1487" spans="1:7">
      <c r="A1487" s="324"/>
      <c r="B1487" s="324"/>
      <c r="C1487" s="96" t="s">
        <v>56</v>
      </c>
      <c r="D1487" s="93">
        <v>0</v>
      </c>
      <c r="E1487" s="93">
        <v>0</v>
      </c>
      <c r="F1487" s="93">
        <v>0</v>
      </c>
      <c r="G1487" s="67">
        <f t="shared" si="454"/>
        <v>0</v>
      </c>
    </row>
    <row r="1488" spans="1:7">
      <c r="A1488" s="324"/>
      <c r="B1488" s="324"/>
      <c r="C1488" s="87" t="s">
        <v>53</v>
      </c>
      <c r="D1488" s="93">
        <v>0</v>
      </c>
      <c r="E1488" s="93">
        <v>0</v>
      </c>
      <c r="F1488" s="93">
        <v>0</v>
      </c>
      <c r="G1488" s="67">
        <f t="shared" si="454"/>
        <v>0</v>
      </c>
    </row>
    <row r="1489" spans="1:7">
      <c r="A1489" s="324"/>
      <c r="B1489" s="324"/>
      <c r="C1489" s="87" t="s">
        <v>51</v>
      </c>
      <c r="D1489" s="93">
        <v>0</v>
      </c>
      <c r="E1489" s="93">
        <v>0</v>
      </c>
      <c r="F1489" s="93">
        <v>0</v>
      </c>
      <c r="G1489" s="67">
        <f t="shared" si="454"/>
        <v>0</v>
      </c>
    </row>
    <row r="1490" spans="1:7" ht="15" customHeight="1">
      <c r="A1490" s="324" t="s">
        <v>633</v>
      </c>
      <c r="B1490" s="324" t="s">
        <v>634</v>
      </c>
      <c r="C1490" s="87" t="s">
        <v>47</v>
      </c>
      <c r="D1490" s="90">
        <f>SUM(D1491:D1496)</f>
        <v>1070</v>
      </c>
      <c r="E1490" s="90">
        <f>SUM(E1491:E1496)</f>
        <v>1063.5736199999999</v>
      </c>
      <c r="F1490" s="90">
        <f>SUM(F1491:F1496)</f>
        <v>1063.5736199999999</v>
      </c>
      <c r="G1490" s="67">
        <f t="shared" si="454"/>
        <v>6.4263800000001083</v>
      </c>
    </row>
    <row r="1491" spans="1:7">
      <c r="A1491" s="324"/>
      <c r="B1491" s="324"/>
      <c r="C1491" s="96" t="s">
        <v>48</v>
      </c>
      <c r="D1491" s="93">
        <v>0</v>
      </c>
      <c r="E1491" s="93">
        <v>0</v>
      </c>
      <c r="F1491" s="93">
        <v>0</v>
      </c>
      <c r="G1491" s="67">
        <f t="shared" si="454"/>
        <v>0</v>
      </c>
    </row>
    <row r="1492" spans="1:7">
      <c r="A1492" s="324"/>
      <c r="B1492" s="324"/>
      <c r="C1492" s="87" t="s">
        <v>12</v>
      </c>
      <c r="D1492" s="93">
        <v>0</v>
      </c>
      <c r="E1492" s="93">
        <v>0</v>
      </c>
      <c r="F1492" s="93">
        <v>0</v>
      </c>
      <c r="G1492" s="67">
        <f t="shared" si="454"/>
        <v>0</v>
      </c>
    </row>
    <row r="1493" spans="1:7" ht="26.25">
      <c r="A1493" s="324"/>
      <c r="B1493" s="324"/>
      <c r="C1493" s="87" t="s">
        <v>49</v>
      </c>
      <c r="D1493" s="93">
        <f>'Приложение 11 '!I884</f>
        <v>1070</v>
      </c>
      <c r="E1493" s="93">
        <f>F1493</f>
        <v>1063.5736199999999</v>
      </c>
      <c r="F1493" s="93">
        <f>'Приложение 11 '!M884</f>
        <v>1063.5736199999999</v>
      </c>
      <c r="G1493" s="67">
        <f t="shared" si="454"/>
        <v>6.4263800000001083</v>
      </c>
    </row>
    <row r="1494" spans="1:7">
      <c r="A1494" s="324"/>
      <c r="B1494" s="324"/>
      <c r="C1494" s="96" t="s">
        <v>56</v>
      </c>
      <c r="D1494" s="93">
        <v>0</v>
      </c>
      <c r="E1494" s="93">
        <v>0</v>
      </c>
      <c r="F1494" s="93">
        <v>0</v>
      </c>
      <c r="G1494" s="67">
        <f t="shared" si="454"/>
        <v>0</v>
      </c>
    </row>
    <row r="1495" spans="1:7">
      <c r="A1495" s="324"/>
      <c r="B1495" s="324"/>
      <c r="C1495" s="87" t="s">
        <v>53</v>
      </c>
      <c r="D1495" s="93">
        <v>0</v>
      </c>
      <c r="E1495" s="93">
        <v>0</v>
      </c>
      <c r="F1495" s="93">
        <v>0</v>
      </c>
      <c r="G1495" s="67">
        <f t="shared" si="454"/>
        <v>0</v>
      </c>
    </row>
    <row r="1496" spans="1:7">
      <c r="A1496" s="324"/>
      <c r="B1496" s="324"/>
      <c r="C1496" s="87" t="s">
        <v>51</v>
      </c>
      <c r="D1496" s="93">
        <v>0</v>
      </c>
      <c r="E1496" s="93">
        <v>0</v>
      </c>
      <c r="F1496" s="93">
        <v>0</v>
      </c>
      <c r="G1496" s="67">
        <f t="shared" si="454"/>
        <v>0</v>
      </c>
    </row>
    <row r="1497" spans="1:7" ht="15" customHeight="1">
      <c r="A1497" s="324" t="s">
        <v>637</v>
      </c>
      <c r="B1497" s="324" t="s">
        <v>885</v>
      </c>
      <c r="C1497" s="87" t="s">
        <v>47</v>
      </c>
      <c r="D1497" s="90">
        <f>SUM(D1498:D1503)</f>
        <v>832</v>
      </c>
      <c r="E1497" s="90">
        <f>SUM(E1498:E1503)</f>
        <v>832</v>
      </c>
      <c r="F1497" s="90">
        <f>SUM(F1498:F1503)</f>
        <v>832</v>
      </c>
      <c r="G1497" s="67">
        <f t="shared" ref="G1497:G1560" si="473">D1497-E1497</f>
        <v>0</v>
      </c>
    </row>
    <row r="1498" spans="1:7">
      <c r="A1498" s="324"/>
      <c r="B1498" s="324"/>
      <c r="C1498" s="96" t="s">
        <v>48</v>
      </c>
      <c r="D1498" s="93">
        <v>0</v>
      </c>
      <c r="E1498" s="93">
        <v>0</v>
      </c>
      <c r="F1498" s="93">
        <v>0</v>
      </c>
      <c r="G1498" s="67">
        <f t="shared" si="473"/>
        <v>0</v>
      </c>
    </row>
    <row r="1499" spans="1:7">
      <c r="A1499" s="324"/>
      <c r="B1499" s="324"/>
      <c r="C1499" s="87" t="s">
        <v>12</v>
      </c>
      <c r="D1499" s="93">
        <v>0</v>
      </c>
      <c r="E1499" s="93">
        <v>0</v>
      </c>
      <c r="F1499" s="93">
        <v>0</v>
      </c>
      <c r="G1499" s="67">
        <f t="shared" si="473"/>
        <v>0</v>
      </c>
    </row>
    <row r="1500" spans="1:7" ht="26.25">
      <c r="A1500" s="324"/>
      <c r="B1500" s="324"/>
      <c r="C1500" s="87" t="s">
        <v>49</v>
      </c>
      <c r="D1500" s="93">
        <f>'Приложение 11 '!I887</f>
        <v>832</v>
      </c>
      <c r="E1500" s="93">
        <f>F1500</f>
        <v>832</v>
      </c>
      <c r="F1500" s="93">
        <f>'Приложение 11 '!M887</f>
        <v>832</v>
      </c>
      <c r="G1500" s="67">
        <f t="shared" si="473"/>
        <v>0</v>
      </c>
    </row>
    <row r="1501" spans="1:7">
      <c r="A1501" s="324"/>
      <c r="B1501" s="324"/>
      <c r="C1501" s="96" t="s">
        <v>56</v>
      </c>
      <c r="D1501" s="93">
        <v>0</v>
      </c>
      <c r="E1501" s="93">
        <v>0</v>
      </c>
      <c r="F1501" s="93">
        <v>0</v>
      </c>
      <c r="G1501" s="67">
        <f t="shared" si="473"/>
        <v>0</v>
      </c>
    </row>
    <row r="1502" spans="1:7">
      <c r="A1502" s="324"/>
      <c r="B1502" s="324"/>
      <c r="C1502" s="87" t="s">
        <v>53</v>
      </c>
      <c r="D1502" s="93">
        <v>0</v>
      </c>
      <c r="E1502" s="93">
        <v>0</v>
      </c>
      <c r="F1502" s="93">
        <v>0</v>
      </c>
      <c r="G1502" s="67">
        <f t="shared" si="473"/>
        <v>0</v>
      </c>
    </row>
    <row r="1503" spans="1:7">
      <c r="A1503" s="324"/>
      <c r="B1503" s="324"/>
      <c r="C1503" s="87" t="s">
        <v>51</v>
      </c>
      <c r="D1503" s="93">
        <v>0</v>
      </c>
      <c r="E1503" s="93">
        <v>0</v>
      </c>
      <c r="F1503" s="93">
        <v>0</v>
      </c>
      <c r="G1503" s="67">
        <f t="shared" si="473"/>
        <v>0</v>
      </c>
    </row>
    <row r="1504" spans="1:7" ht="15" customHeight="1">
      <c r="A1504" s="324" t="s">
        <v>641</v>
      </c>
      <c r="B1504" s="324" t="s">
        <v>642</v>
      </c>
      <c r="C1504" s="87" t="s">
        <v>47</v>
      </c>
      <c r="D1504" s="90">
        <f>SUM(D1505:D1510)</f>
        <v>57482.512780000005</v>
      </c>
      <c r="E1504" s="90">
        <f>SUM(E1505:E1510)</f>
        <v>54563.54391</v>
      </c>
      <c r="F1504" s="90">
        <f>SUM(F1505:F1510)</f>
        <v>54563.54391</v>
      </c>
      <c r="G1504" s="67">
        <f t="shared" si="473"/>
        <v>2918.9688700000042</v>
      </c>
    </row>
    <row r="1505" spans="1:7">
      <c r="A1505" s="324"/>
      <c r="B1505" s="324"/>
      <c r="C1505" s="96" t="s">
        <v>48</v>
      </c>
      <c r="D1505" s="93">
        <f>'Приложение 11 '!G890</f>
        <v>34300.68</v>
      </c>
      <c r="E1505" s="93">
        <f>F1505</f>
        <v>34300.68</v>
      </c>
      <c r="F1505" s="93">
        <f>'Приложение 11 '!K890</f>
        <v>34300.68</v>
      </c>
      <c r="G1505" s="67">
        <f t="shared" si="473"/>
        <v>0</v>
      </c>
    </row>
    <row r="1506" spans="1:7">
      <c r="A1506" s="324"/>
      <c r="B1506" s="324"/>
      <c r="C1506" s="87" t="s">
        <v>12</v>
      </c>
      <c r="D1506" s="93">
        <f>'Приложение 11 '!H890</f>
        <v>70</v>
      </c>
      <c r="E1506" s="93">
        <f t="shared" ref="E1506:E1507" si="474">F1506</f>
        <v>70</v>
      </c>
      <c r="F1506" s="93">
        <f>'Приложение 11 '!L890</f>
        <v>70</v>
      </c>
      <c r="G1506" s="67">
        <f t="shared" si="473"/>
        <v>0</v>
      </c>
    </row>
    <row r="1507" spans="1:7" ht="26.25">
      <c r="A1507" s="324"/>
      <c r="B1507" s="324"/>
      <c r="C1507" s="87" t="s">
        <v>49</v>
      </c>
      <c r="D1507" s="93">
        <f>'Приложение 11 '!I890</f>
        <v>23111.832780000001</v>
      </c>
      <c r="E1507" s="93">
        <f t="shared" si="474"/>
        <v>20192.86391</v>
      </c>
      <c r="F1507" s="93">
        <f>'Приложение 11 '!M890</f>
        <v>20192.86391</v>
      </c>
      <c r="G1507" s="67">
        <f t="shared" si="473"/>
        <v>2918.9688700000006</v>
      </c>
    </row>
    <row r="1508" spans="1:7">
      <c r="A1508" s="324"/>
      <c r="B1508" s="324"/>
      <c r="C1508" s="96" t="s">
        <v>56</v>
      </c>
      <c r="D1508" s="93">
        <v>0</v>
      </c>
      <c r="E1508" s="93">
        <v>0</v>
      </c>
      <c r="F1508" s="93">
        <v>0</v>
      </c>
      <c r="G1508" s="67">
        <f t="shared" si="473"/>
        <v>0</v>
      </c>
    </row>
    <row r="1509" spans="1:7">
      <c r="A1509" s="324"/>
      <c r="B1509" s="324"/>
      <c r="C1509" s="87" t="s">
        <v>53</v>
      </c>
      <c r="D1509" s="93">
        <v>0</v>
      </c>
      <c r="E1509" s="93">
        <v>0</v>
      </c>
      <c r="F1509" s="93">
        <v>0</v>
      </c>
      <c r="G1509" s="67">
        <f t="shared" si="473"/>
        <v>0</v>
      </c>
    </row>
    <row r="1510" spans="1:7">
      <c r="A1510" s="324"/>
      <c r="B1510" s="324"/>
      <c r="C1510" s="87" t="s">
        <v>51</v>
      </c>
      <c r="D1510" s="93">
        <v>0</v>
      </c>
      <c r="E1510" s="93">
        <v>0</v>
      </c>
      <c r="F1510" s="93">
        <v>0</v>
      </c>
      <c r="G1510" s="67">
        <f t="shared" si="473"/>
        <v>0</v>
      </c>
    </row>
    <row r="1511" spans="1:7" ht="15" customHeight="1">
      <c r="A1511" s="324" t="s">
        <v>645</v>
      </c>
      <c r="B1511" s="324" t="s">
        <v>646</v>
      </c>
      <c r="C1511" s="87" t="s">
        <v>47</v>
      </c>
      <c r="D1511" s="90">
        <f>SUM(D1512:D1517)</f>
        <v>100</v>
      </c>
      <c r="E1511" s="90">
        <f>SUM(E1512:E1517)</f>
        <v>100</v>
      </c>
      <c r="F1511" s="90">
        <f>SUM(F1512:F1517)</f>
        <v>100</v>
      </c>
      <c r="G1511" s="67">
        <f t="shared" si="473"/>
        <v>0</v>
      </c>
    </row>
    <row r="1512" spans="1:7">
      <c r="A1512" s="324"/>
      <c r="B1512" s="324"/>
      <c r="C1512" s="96" t="s">
        <v>48</v>
      </c>
      <c r="D1512" s="93">
        <v>0</v>
      </c>
      <c r="E1512" s="93">
        <v>0</v>
      </c>
      <c r="F1512" s="93">
        <v>0</v>
      </c>
      <c r="G1512" s="67">
        <f t="shared" si="473"/>
        <v>0</v>
      </c>
    </row>
    <row r="1513" spans="1:7">
      <c r="A1513" s="324"/>
      <c r="B1513" s="324"/>
      <c r="C1513" s="87" t="s">
        <v>12</v>
      </c>
      <c r="D1513" s="93">
        <v>0</v>
      </c>
      <c r="E1513" s="93">
        <v>0</v>
      </c>
      <c r="F1513" s="93">
        <v>0</v>
      </c>
      <c r="G1513" s="67">
        <f t="shared" si="473"/>
        <v>0</v>
      </c>
    </row>
    <row r="1514" spans="1:7" ht="26.25">
      <c r="A1514" s="324"/>
      <c r="B1514" s="324"/>
      <c r="C1514" s="87" t="s">
        <v>49</v>
      </c>
      <c r="D1514" s="93">
        <f>'Приложение 11 '!I898</f>
        <v>100</v>
      </c>
      <c r="E1514" s="93">
        <f>F1514</f>
        <v>100</v>
      </c>
      <c r="F1514" s="93">
        <f>'Приложение 11 '!M898</f>
        <v>100</v>
      </c>
      <c r="G1514" s="67">
        <f t="shared" si="473"/>
        <v>0</v>
      </c>
    </row>
    <row r="1515" spans="1:7">
      <c r="A1515" s="324"/>
      <c r="B1515" s="324"/>
      <c r="C1515" s="96" t="s">
        <v>56</v>
      </c>
      <c r="D1515" s="93">
        <v>0</v>
      </c>
      <c r="E1515" s="93">
        <v>0</v>
      </c>
      <c r="F1515" s="93">
        <v>0</v>
      </c>
      <c r="G1515" s="67">
        <f t="shared" si="473"/>
        <v>0</v>
      </c>
    </row>
    <row r="1516" spans="1:7">
      <c r="A1516" s="324"/>
      <c r="B1516" s="324"/>
      <c r="C1516" s="87" t="s">
        <v>53</v>
      </c>
      <c r="D1516" s="93">
        <v>0</v>
      </c>
      <c r="E1516" s="93">
        <v>0</v>
      </c>
      <c r="F1516" s="93">
        <v>0</v>
      </c>
      <c r="G1516" s="67">
        <f t="shared" si="473"/>
        <v>0</v>
      </c>
    </row>
    <row r="1517" spans="1:7">
      <c r="A1517" s="324"/>
      <c r="B1517" s="324"/>
      <c r="C1517" s="87" t="s">
        <v>51</v>
      </c>
      <c r="D1517" s="93">
        <v>0</v>
      </c>
      <c r="E1517" s="93">
        <v>0</v>
      </c>
      <c r="F1517" s="93">
        <v>0</v>
      </c>
      <c r="G1517" s="67">
        <f t="shared" si="473"/>
        <v>0</v>
      </c>
    </row>
    <row r="1518" spans="1:7" ht="15" customHeight="1">
      <c r="A1518" s="324" t="s">
        <v>886</v>
      </c>
      <c r="B1518" s="324" t="s">
        <v>887</v>
      </c>
      <c r="C1518" s="87" t="s">
        <v>47</v>
      </c>
      <c r="D1518" s="90">
        <f>SUM(D1519:D1524)</f>
        <v>124.5</v>
      </c>
      <c r="E1518" s="90">
        <f>SUM(E1519:E1524)</f>
        <v>124.5</v>
      </c>
      <c r="F1518" s="90">
        <f>SUM(F1519:F1524)</f>
        <v>124.5</v>
      </c>
      <c r="G1518" s="67">
        <f t="shared" si="473"/>
        <v>0</v>
      </c>
    </row>
    <row r="1519" spans="1:7">
      <c r="A1519" s="324"/>
      <c r="B1519" s="324"/>
      <c r="C1519" s="96" t="s">
        <v>48</v>
      </c>
      <c r="D1519" s="93">
        <f>'Приложение 11 '!G901</f>
        <v>124.5</v>
      </c>
      <c r="E1519" s="93">
        <f>F1519</f>
        <v>124.5</v>
      </c>
      <c r="F1519" s="93">
        <f>'Приложение 11 '!K901</f>
        <v>124.5</v>
      </c>
      <c r="G1519" s="67">
        <f t="shared" si="473"/>
        <v>0</v>
      </c>
    </row>
    <row r="1520" spans="1:7">
      <c r="A1520" s="324"/>
      <c r="B1520" s="324"/>
      <c r="C1520" s="87" t="s">
        <v>12</v>
      </c>
      <c r="D1520" s="93">
        <v>0</v>
      </c>
      <c r="E1520" s="93">
        <v>0</v>
      </c>
      <c r="F1520" s="93">
        <v>0</v>
      </c>
      <c r="G1520" s="67">
        <f t="shared" si="473"/>
        <v>0</v>
      </c>
    </row>
    <row r="1521" spans="1:7" ht="26.25">
      <c r="A1521" s="324"/>
      <c r="B1521" s="324"/>
      <c r="C1521" s="87" t="s">
        <v>49</v>
      </c>
      <c r="D1521" s="93">
        <v>0</v>
      </c>
      <c r="E1521" s="93">
        <v>0</v>
      </c>
      <c r="F1521" s="93">
        <v>0</v>
      </c>
      <c r="G1521" s="67">
        <f t="shared" si="473"/>
        <v>0</v>
      </c>
    </row>
    <row r="1522" spans="1:7">
      <c r="A1522" s="324"/>
      <c r="B1522" s="324"/>
      <c r="C1522" s="96" t="s">
        <v>56</v>
      </c>
      <c r="D1522" s="93">
        <v>0</v>
      </c>
      <c r="E1522" s="93">
        <v>0</v>
      </c>
      <c r="F1522" s="93">
        <v>0</v>
      </c>
      <c r="G1522" s="67">
        <f t="shared" si="473"/>
        <v>0</v>
      </c>
    </row>
    <row r="1523" spans="1:7">
      <c r="A1523" s="324"/>
      <c r="B1523" s="324"/>
      <c r="C1523" s="87" t="s">
        <v>53</v>
      </c>
      <c r="D1523" s="93">
        <v>0</v>
      </c>
      <c r="E1523" s="93">
        <v>0</v>
      </c>
      <c r="F1523" s="93">
        <v>0</v>
      </c>
      <c r="G1523" s="67">
        <f t="shared" si="473"/>
        <v>0</v>
      </c>
    </row>
    <row r="1524" spans="1:7">
      <c r="A1524" s="324"/>
      <c r="B1524" s="324"/>
      <c r="C1524" s="87" t="s">
        <v>51</v>
      </c>
      <c r="D1524" s="93">
        <v>0</v>
      </c>
      <c r="E1524" s="93">
        <v>0</v>
      </c>
      <c r="F1524" s="93">
        <v>0</v>
      </c>
      <c r="G1524" s="67">
        <f t="shared" si="473"/>
        <v>0</v>
      </c>
    </row>
    <row r="1525" spans="1:7" ht="15" customHeight="1">
      <c r="A1525" s="324" t="s">
        <v>649</v>
      </c>
      <c r="B1525" s="324" t="s">
        <v>650</v>
      </c>
      <c r="C1525" s="87" t="s">
        <v>47</v>
      </c>
      <c r="D1525" s="90">
        <f>SUM(D1526:D1531)</f>
        <v>0</v>
      </c>
      <c r="E1525" s="90">
        <f>SUM(E1526:E1531)</f>
        <v>0</v>
      </c>
      <c r="F1525" s="90">
        <f>SUM(F1526:F1531)</f>
        <v>0</v>
      </c>
      <c r="G1525" s="67">
        <f t="shared" si="473"/>
        <v>0</v>
      </c>
    </row>
    <row r="1526" spans="1:7">
      <c r="A1526" s="324"/>
      <c r="B1526" s="324"/>
      <c r="C1526" s="96" t="s">
        <v>48</v>
      </c>
      <c r="D1526" s="93">
        <v>0</v>
      </c>
      <c r="E1526" s="93">
        <v>0</v>
      </c>
      <c r="F1526" s="93">
        <v>0</v>
      </c>
      <c r="G1526" s="67">
        <f t="shared" si="473"/>
        <v>0</v>
      </c>
    </row>
    <row r="1527" spans="1:7">
      <c r="A1527" s="324"/>
      <c r="B1527" s="324"/>
      <c r="C1527" s="87" t="s">
        <v>12</v>
      </c>
      <c r="D1527" s="93">
        <v>0</v>
      </c>
      <c r="E1527" s="93">
        <v>0</v>
      </c>
      <c r="F1527" s="93">
        <v>0</v>
      </c>
      <c r="G1527" s="67">
        <f t="shared" si="473"/>
        <v>0</v>
      </c>
    </row>
    <row r="1528" spans="1:7" ht="26.25">
      <c r="A1528" s="324"/>
      <c r="B1528" s="324"/>
      <c r="C1528" s="87" t="s">
        <v>49</v>
      </c>
      <c r="D1528" s="93">
        <v>0</v>
      </c>
      <c r="E1528" s="93">
        <v>0</v>
      </c>
      <c r="F1528" s="93">
        <v>0</v>
      </c>
      <c r="G1528" s="67">
        <f t="shared" si="473"/>
        <v>0</v>
      </c>
    </row>
    <row r="1529" spans="1:7">
      <c r="A1529" s="324"/>
      <c r="B1529" s="324"/>
      <c r="C1529" s="96" t="s">
        <v>56</v>
      </c>
      <c r="D1529" s="93">
        <v>0</v>
      </c>
      <c r="E1529" s="93">
        <v>0</v>
      </c>
      <c r="F1529" s="93">
        <v>0</v>
      </c>
      <c r="G1529" s="67">
        <f t="shared" si="473"/>
        <v>0</v>
      </c>
    </row>
    <row r="1530" spans="1:7">
      <c r="A1530" s="324"/>
      <c r="B1530" s="324"/>
      <c r="C1530" s="87" t="s">
        <v>53</v>
      </c>
      <c r="D1530" s="93">
        <v>0</v>
      </c>
      <c r="E1530" s="93">
        <v>0</v>
      </c>
      <c r="F1530" s="93">
        <v>0</v>
      </c>
      <c r="G1530" s="67">
        <f t="shared" si="473"/>
        <v>0</v>
      </c>
    </row>
    <row r="1531" spans="1:7">
      <c r="A1531" s="324"/>
      <c r="B1531" s="324"/>
      <c r="C1531" s="87" t="s">
        <v>51</v>
      </c>
      <c r="D1531" s="93">
        <v>0</v>
      </c>
      <c r="E1531" s="93">
        <v>0</v>
      </c>
      <c r="F1531" s="93">
        <v>0</v>
      </c>
      <c r="G1531" s="67">
        <f t="shared" si="473"/>
        <v>0</v>
      </c>
    </row>
    <row r="1532" spans="1:7" ht="15" customHeight="1">
      <c r="A1532" s="324" t="s">
        <v>1032</v>
      </c>
      <c r="B1532" s="324" t="s">
        <v>1482</v>
      </c>
      <c r="C1532" s="87" t="s">
        <v>47</v>
      </c>
      <c r="D1532" s="90">
        <f>SUM(D1533:D1538)</f>
        <v>6823.3</v>
      </c>
      <c r="E1532" s="90">
        <f>SUM(E1533:E1538)</f>
        <v>6499.0432599999995</v>
      </c>
      <c r="F1532" s="90">
        <f>SUM(F1533:F1538)</f>
        <v>6499.0432599999995</v>
      </c>
      <c r="G1532" s="67">
        <f t="shared" si="473"/>
        <v>324.25674000000072</v>
      </c>
    </row>
    <row r="1533" spans="1:7">
      <c r="A1533" s="324"/>
      <c r="B1533" s="324"/>
      <c r="C1533" s="96" t="s">
        <v>48</v>
      </c>
      <c r="D1533" s="93">
        <f>D1540</f>
        <v>0</v>
      </c>
      <c r="E1533" s="93">
        <f t="shared" ref="E1533:F1533" si="475">E1540</f>
        <v>0</v>
      </c>
      <c r="F1533" s="93">
        <f t="shared" si="475"/>
        <v>0</v>
      </c>
      <c r="G1533" s="67">
        <f t="shared" si="473"/>
        <v>0</v>
      </c>
    </row>
    <row r="1534" spans="1:7">
      <c r="A1534" s="324"/>
      <c r="B1534" s="324"/>
      <c r="C1534" s="87" t="s">
        <v>12</v>
      </c>
      <c r="D1534" s="93">
        <f t="shared" ref="D1534:F1534" si="476">D1541</f>
        <v>0</v>
      </c>
      <c r="E1534" s="93">
        <f t="shared" si="476"/>
        <v>0</v>
      </c>
      <c r="F1534" s="93">
        <f t="shared" si="476"/>
        <v>0</v>
      </c>
      <c r="G1534" s="67">
        <f t="shared" si="473"/>
        <v>0</v>
      </c>
    </row>
    <row r="1535" spans="1:7" ht="26.25">
      <c r="A1535" s="324"/>
      <c r="B1535" s="324"/>
      <c r="C1535" s="87" t="s">
        <v>49</v>
      </c>
      <c r="D1535" s="93">
        <f t="shared" ref="D1535:F1535" si="477">D1542</f>
        <v>6823.3</v>
      </c>
      <c r="E1535" s="93">
        <f t="shared" si="477"/>
        <v>6499.0432599999995</v>
      </c>
      <c r="F1535" s="93">
        <f t="shared" si="477"/>
        <v>6499.0432599999995</v>
      </c>
      <c r="G1535" s="67">
        <f t="shared" si="473"/>
        <v>324.25674000000072</v>
      </c>
    </row>
    <row r="1536" spans="1:7">
      <c r="A1536" s="324"/>
      <c r="B1536" s="324"/>
      <c r="C1536" s="96" t="s">
        <v>56</v>
      </c>
      <c r="D1536" s="93">
        <f t="shared" ref="D1536:F1536" si="478">D1543</f>
        <v>0</v>
      </c>
      <c r="E1536" s="93">
        <f t="shared" si="478"/>
        <v>0</v>
      </c>
      <c r="F1536" s="93">
        <f t="shared" si="478"/>
        <v>0</v>
      </c>
      <c r="G1536" s="67">
        <f t="shared" si="473"/>
        <v>0</v>
      </c>
    </row>
    <row r="1537" spans="1:7">
      <c r="A1537" s="324"/>
      <c r="B1537" s="324"/>
      <c r="C1537" s="87" t="s">
        <v>53</v>
      </c>
      <c r="D1537" s="93">
        <f t="shared" ref="D1537:F1537" si="479">D1544</f>
        <v>0</v>
      </c>
      <c r="E1537" s="93">
        <f t="shared" si="479"/>
        <v>0</v>
      </c>
      <c r="F1537" s="93">
        <f t="shared" si="479"/>
        <v>0</v>
      </c>
      <c r="G1537" s="67">
        <f t="shared" si="473"/>
        <v>0</v>
      </c>
    </row>
    <row r="1538" spans="1:7">
      <c r="A1538" s="324"/>
      <c r="B1538" s="324"/>
      <c r="C1538" s="87" t="s">
        <v>51</v>
      </c>
      <c r="D1538" s="93">
        <f t="shared" ref="D1538:F1538" si="480">D1545</f>
        <v>0</v>
      </c>
      <c r="E1538" s="93">
        <f t="shared" si="480"/>
        <v>0</v>
      </c>
      <c r="F1538" s="93">
        <f t="shared" si="480"/>
        <v>0</v>
      </c>
      <c r="G1538" s="67">
        <f t="shared" si="473"/>
        <v>0</v>
      </c>
    </row>
    <row r="1539" spans="1:7" ht="15" customHeight="1">
      <c r="A1539" s="324" t="s">
        <v>1034</v>
      </c>
      <c r="B1539" s="324" t="s">
        <v>1482</v>
      </c>
      <c r="C1539" s="87" t="s">
        <v>47</v>
      </c>
      <c r="D1539" s="90">
        <f>SUM(D1540:D1545)</f>
        <v>6823.3</v>
      </c>
      <c r="E1539" s="90">
        <f>SUM(E1540:E1545)</f>
        <v>6499.0432599999995</v>
      </c>
      <c r="F1539" s="90">
        <f>SUM(F1540:F1545)</f>
        <v>6499.0432599999995</v>
      </c>
      <c r="G1539" s="67">
        <f t="shared" si="473"/>
        <v>324.25674000000072</v>
      </c>
    </row>
    <row r="1540" spans="1:7">
      <c r="A1540" s="324"/>
      <c r="B1540" s="324"/>
      <c r="C1540" s="96" t="s">
        <v>48</v>
      </c>
      <c r="D1540" s="93">
        <v>0</v>
      </c>
      <c r="E1540" s="93">
        <v>0</v>
      </c>
      <c r="F1540" s="93">
        <v>0</v>
      </c>
      <c r="G1540" s="67">
        <f t="shared" si="473"/>
        <v>0</v>
      </c>
    </row>
    <row r="1541" spans="1:7">
      <c r="A1541" s="324"/>
      <c r="B1541" s="324"/>
      <c r="C1541" s="87" t="s">
        <v>12</v>
      </c>
      <c r="D1541" s="93">
        <v>0</v>
      </c>
      <c r="E1541" s="93">
        <v>0</v>
      </c>
      <c r="F1541" s="93">
        <v>0</v>
      </c>
      <c r="G1541" s="67">
        <f t="shared" si="473"/>
        <v>0</v>
      </c>
    </row>
    <row r="1542" spans="1:7" ht="26.25">
      <c r="A1542" s="324"/>
      <c r="B1542" s="324"/>
      <c r="C1542" s="87" t="s">
        <v>49</v>
      </c>
      <c r="D1542" s="93">
        <f>'Приложение 11 '!I908</f>
        <v>6823.3</v>
      </c>
      <c r="E1542" s="93">
        <f>F1542</f>
        <v>6499.0432599999995</v>
      </c>
      <c r="F1542" s="93">
        <f>'Приложение 11 '!M908</f>
        <v>6499.0432599999995</v>
      </c>
      <c r="G1542" s="67">
        <f t="shared" si="473"/>
        <v>324.25674000000072</v>
      </c>
    </row>
    <row r="1543" spans="1:7">
      <c r="A1543" s="324"/>
      <c r="B1543" s="324"/>
      <c r="C1543" s="96" t="s">
        <v>56</v>
      </c>
      <c r="D1543" s="93">
        <v>0</v>
      </c>
      <c r="E1543" s="93">
        <v>0</v>
      </c>
      <c r="F1543" s="93">
        <v>0</v>
      </c>
      <c r="G1543" s="67">
        <f t="shared" si="473"/>
        <v>0</v>
      </c>
    </row>
    <row r="1544" spans="1:7">
      <c r="A1544" s="324"/>
      <c r="B1544" s="324"/>
      <c r="C1544" s="87" t="s">
        <v>53</v>
      </c>
      <c r="D1544" s="93">
        <v>0</v>
      </c>
      <c r="E1544" s="93">
        <v>0</v>
      </c>
      <c r="F1544" s="93">
        <v>0</v>
      </c>
      <c r="G1544" s="67">
        <f t="shared" si="473"/>
        <v>0</v>
      </c>
    </row>
    <row r="1545" spans="1:7">
      <c r="A1545" s="324"/>
      <c r="B1545" s="324"/>
      <c r="C1545" s="87" t="s">
        <v>51</v>
      </c>
      <c r="D1545" s="93">
        <v>0</v>
      </c>
      <c r="E1545" s="93">
        <v>0</v>
      </c>
      <c r="F1545" s="93">
        <v>0</v>
      </c>
      <c r="G1545" s="67">
        <f t="shared" si="473"/>
        <v>0</v>
      </c>
    </row>
    <row r="1546" spans="1:7" ht="15" customHeight="1">
      <c r="A1546" s="330" t="s">
        <v>14</v>
      </c>
      <c r="B1546" s="330" t="s">
        <v>943</v>
      </c>
      <c r="C1546" s="84" t="s">
        <v>47</v>
      </c>
      <c r="D1546" s="92">
        <f>SUM(D1547:D1552)</f>
        <v>0</v>
      </c>
      <c r="E1546" s="92">
        <f>SUM(E1547:E1552)</f>
        <v>0</v>
      </c>
      <c r="F1546" s="92">
        <f>SUM(F1547:F1552)</f>
        <v>0</v>
      </c>
      <c r="G1546" s="67">
        <f t="shared" si="473"/>
        <v>0</v>
      </c>
    </row>
    <row r="1547" spans="1:7">
      <c r="A1547" s="330"/>
      <c r="B1547" s="330"/>
      <c r="C1547" s="84" t="s">
        <v>48</v>
      </c>
      <c r="D1547" s="92">
        <v>0</v>
      </c>
      <c r="E1547" s="92">
        <v>0</v>
      </c>
      <c r="F1547" s="92">
        <v>0</v>
      </c>
      <c r="G1547" s="67">
        <f t="shared" si="473"/>
        <v>0</v>
      </c>
    </row>
    <row r="1548" spans="1:7">
      <c r="A1548" s="330"/>
      <c r="B1548" s="330"/>
      <c r="C1548" s="85" t="s">
        <v>12</v>
      </c>
      <c r="D1548" s="92">
        <v>0</v>
      </c>
      <c r="E1548" s="92">
        <v>0</v>
      </c>
      <c r="F1548" s="92">
        <v>0</v>
      </c>
      <c r="G1548" s="67">
        <f t="shared" si="473"/>
        <v>0</v>
      </c>
    </row>
    <row r="1549" spans="1:7" ht="26.25">
      <c r="A1549" s="330"/>
      <c r="B1549" s="330"/>
      <c r="C1549" s="85" t="s">
        <v>49</v>
      </c>
      <c r="D1549" s="92">
        <v>0</v>
      </c>
      <c r="E1549" s="92">
        <v>0</v>
      </c>
      <c r="F1549" s="92">
        <v>0</v>
      </c>
      <c r="G1549" s="67">
        <f t="shared" si="473"/>
        <v>0</v>
      </c>
    </row>
    <row r="1550" spans="1:7">
      <c r="A1550" s="330"/>
      <c r="B1550" s="330"/>
      <c r="C1550" s="84" t="s">
        <v>56</v>
      </c>
      <c r="D1550" s="92">
        <v>0</v>
      </c>
      <c r="E1550" s="92">
        <v>0</v>
      </c>
      <c r="F1550" s="92">
        <v>0</v>
      </c>
      <c r="G1550" s="67">
        <f t="shared" si="473"/>
        <v>0</v>
      </c>
    </row>
    <row r="1551" spans="1:7">
      <c r="A1551" s="330"/>
      <c r="B1551" s="330"/>
      <c r="C1551" s="85" t="s">
        <v>50</v>
      </c>
      <c r="D1551" s="92">
        <v>0</v>
      </c>
      <c r="E1551" s="92">
        <v>0</v>
      </c>
      <c r="F1551" s="92">
        <v>0</v>
      </c>
      <c r="G1551" s="67">
        <f t="shared" si="473"/>
        <v>0</v>
      </c>
    </row>
    <row r="1552" spans="1:7">
      <c r="A1552" s="330"/>
      <c r="B1552" s="330"/>
      <c r="C1552" s="86" t="s">
        <v>51</v>
      </c>
      <c r="D1552" s="92">
        <v>0</v>
      </c>
      <c r="E1552" s="92">
        <v>0</v>
      </c>
      <c r="F1552" s="92">
        <v>0</v>
      </c>
      <c r="G1552" s="67">
        <f t="shared" si="473"/>
        <v>0</v>
      </c>
    </row>
    <row r="1553" spans="1:7" ht="15.75" customHeight="1">
      <c r="A1553" s="324" t="s">
        <v>944</v>
      </c>
      <c r="B1553" s="324" t="s">
        <v>932</v>
      </c>
      <c r="C1553" s="87" t="s">
        <v>47</v>
      </c>
      <c r="D1553" s="90">
        <f>SUM(D1554:D1559)</f>
        <v>0</v>
      </c>
      <c r="E1553" s="90">
        <f>SUM(E1554:E1559)</f>
        <v>0</v>
      </c>
      <c r="F1553" s="90">
        <f>SUM(F1554:F1559)</f>
        <v>0</v>
      </c>
      <c r="G1553" s="67">
        <f t="shared" si="473"/>
        <v>0</v>
      </c>
    </row>
    <row r="1554" spans="1:7">
      <c r="A1554" s="324"/>
      <c r="B1554" s="324"/>
      <c r="C1554" s="96" t="s">
        <v>48</v>
      </c>
      <c r="D1554" s="93">
        <v>0</v>
      </c>
      <c r="E1554" s="93">
        <v>0</v>
      </c>
      <c r="F1554" s="93">
        <v>0</v>
      </c>
      <c r="G1554" s="67">
        <f t="shared" si="473"/>
        <v>0</v>
      </c>
    </row>
    <row r="1555" spans="1:7">
      <c r="A1555" s="324"/>
      <c r="B1555" s="324"/>
      <c r="C1555" s="87" t="s">
        <v>12</v>
      </c>
      <c r="D1555" s="93">
        <v>0</v>
      </c>
      <c r="E1555" s="93">
        <v>0</v>
      </c>
      <c r="F1555" s="93">
        <v>0</v>
      </c>
      <c r="G1555" s="67">
        <f t="shared" si="473"/>
        <v>0</v>
      </c>
    </row>
    <row r="1556" spans="1:7" ht="26.25">
      <c r="A1556" s="324"/>
      <c r="B1556" s="324"/>
      <c r="C1556" s="87" t="s">
        <v>49</v>
      </c>
      <c r="D1556" s="93">
        <v>0</v>
      </c>
      <c r="E1556" s="93">
        <v>0</v>
      </c>
      <c r="F1556" s="93">
        <v>0</v>
      </c>
      <c r="G1556" s="67">
        <f t="shared" si="473"/>
        <v>0</v>
      </c>
    </row>
    <row r="1557" spans="1:7">
      <c r="A1557" s="324"/>
      <c r="B1557" s="324"/>
      <c r="C1557" s="96" t="s">
        <v>56</v>
      </c>
      <c r="D1557" s="93"/>
      <c r="E1557" s="93"/>
      <c r="F1557" s="93"/>
      <c r="G1557" s="67">
        <f t="shared" si="473"/>
        <v>0</v>
      </c>
    </row>
    <row r="1558" spans="1:7">
      <c r="A1558" s="324"/>
      <c r="B1558" s="324"/>
      <c r="C1558" s="87" t="s">
        <v>50</v>
      </c>
      <c r="D1558" s="93">
        <v>0</v>
      </c>
      <c r="E1558" s="93">
        <v>0</v>
      </c>
      <c r="F1558" s="93">
        <v>0</v>
      </c>
      <c r="G1558" s="67">
        <f t="shared" si="473"/>
        <v>0</v>
      </c>
    </row>
    <row r="1559" spans="1:7">
      <c r="A1559" s="324"/>
      <c r="B1559" s="324"/>
      <c r="C1559" s="87" t="s">
        <v>51</v>
      </c>
      <c r="D1559" s="93">
        <v>0</v>
      </c>
      <c r="E1559" s="93">
        <v>0</v>
      </c>
      <c r="F1559" s="93">
        <v>0</v>
      </c>
      <c r="G1559" s="67">
        <f t="shared" si="473"/>
        <v>0</v>
      </c>
    </row>
    <row r="1560" spans="1:7" ht="15.75" customHeight="1">
      <c r="A1560" s="324" t="s">
        <v>945</v>
      </c>
      <c r="B1560" s="324" t="s">
        <v>933</v>
      </c>
      <c r="C1560" s="87" t="s">
        <v>47</v>
      </c>
      <c r="D1560" s="90">
        <f>SUM(D1561:D1566)</f>
        <v>0</v>
      </c>
      <c r="E1560" s="90">
        <f>SUM(E1561:E1566)</f>
        <v>0</v>
      </c>
      <c r="F1560" s="90">
        <f>SUM(F1561:F1566)</f>
        <v>0</v>
      </c>
      <c r="G1560" s="67">
        <f t="shared" si="473"/>
        <v>0</v>
      </c>
    </row>
    <row r="1561" spans="1:7">
      <c r="A1561" s="324"/>
      <c r="B1561" s="324"/>
      <c r="C1561" s="96" t="s">
        <v>48</v>
      </c>
      <c r="D1561" s="93">
        <v>0</v>
      </c>
      <c r="E1561" s="93">
        <v>0</v>
      </c>
      <c r="F1561" s="93">
        <v>0</v>
      </c>
      <c r="G1561" s="67">
        <f t="shared" ref="G1561:G1566" si="481">D1561-E1561</f>
        <v>0</v>
      </c>
    </row>
    <row r="1562" spans="1:7">
      <c r="A1562" s="324"/>
      <c r="B1562" s="324"/>
      <c r="C1562" s="87" t="s">
        <v>12</v>
      </c>
      <c r="D1562" s="93">
        <v>0</v>
      </c>
      <c r="E1562" s="93">
        <v>0</v>
      </c>
      <c r="F1562" s="93">
        <v>0</v>
      </c>
      <c r="G1562" s="67">
        <f t="shared" si="481"/>
        <v>0</v>
      </c>
    </row>
    <row r="1563" spans="1:7" ht="26.25">
      <c r="A1563" s="324"/>
      <c r="B1563" s="324"/>
      <c r="C1563" s="87" t="s">
        <v>49</v>
      </c>
      <c r="D1563" s="93">
        <v>0</v>
      </c>
      <c r="E1563" s="93">
        <v>0</v>
      </c>
      <c r="F1563" s="93">
        <v>0</v>
      </c>
      <c r="G1563" s="67">
        <f t="shared" si="481"/>
        <v>0</v>
      </c>
    </row>
    <row r="1564" spans="1:7">
      <c r="A1564" s="324"/>
      <c r="B1564" s="324"/>
      <c r="C1564" s="96" t="s">
        <v>56</v>
      </c>
      <c r="D1564" s="93">
        <v>0</v>
      </c>
      <c r="E1564" s="93">
        <v>0</v>
      </c>
      <c r="F1564" s="93">
        <v>0</v>
      </c>
      <c r="G1564" s="67">
        <f t="shared" si="481"/>
        <v>0</v>
      </c>
    </row>
    <row r="1565" spans="1:7">
      <c r="A1565" s="324"/>
      <c r="B1565" s="324"/>
      <c r="C1565" s="87" t="s">
        <v>50</v>
      </c>
      <c r="D1565" s="93">
        <v>0</v>
      </c>
      <c r="E1565" s="93">
        <v>0</v>
      </c>
      <c r="F1565" s="93">
        <v>0</v>
      </c>
      <c r="G1565" s="67">
        <f t="shared" si="481"/>
        <v>0</v>
      </c>
    </row>
    <row r="1566" spans="1:7">
      <c r="A1566" s="324"/>
      <c r="B1566" s="324"/>
      <c r="C1566" s="87" t="s">
        <v>51</v>
      </c>
      <c r="D1566" s="93">
        <v>0</v>
      </c>
      <c r="E1566" s="93">
        <v>0</v>
      </c>
      <c r="F1566" s="93">
        <v>0</v>
      </c>
      <c r="G1566" s="67">
        <f t="shared" si="481"/>
        <v>0</v>
      </c>
    </row>
  </sheetData>
  <mergeCells count="451">
    <mergeCell ref="A1343:A1349"/>
    <mergeCell ref="B1343:B1349"/>
    <mergeCell ref="A1364:A1370"/>
    <mergeCell ref="B1364:B1370"/>
    <mergeCell ref="A1252:A1258"/>
    <mergeCell ref="B1252:B1258"/>
    <mergeCell ref="A1259:A1265"/>
    <mergeCell ref="B1259:B1265"/>
    <mergeCell ref="A1266:A1272"/>
    <mergeCell ref="B1266:B1272"/>
    <mergeCell ref="A1273:A1279"/>
    <mergeCell ref="B1273:B1279"/>
    <mergeCell ref="A1280:A1286"/>
    <mergeCell ref="B1280:B1286"/>
    <mergeCell ref="A1350:A1356"/>
    <mergeCell ref="B1350:B1356"/>
    <mergeCell ref="A1357:A1363"/>
    <mergeCell ref="B1357:B1363"/>
    <mergeCell ref="A1287:A1293"/>
    <mergeCell ref="B1287:B1293"/>
    <mergeCell ref="A1294:A1300"/>
    <mergeCell ref="B1294:B1300"/>
    <mergeCell ref="A1301:A1307"/>
    <mergeCell ref="B1301:B1307"/>
    <mergeCell ref="A1119:A1125"/>
    <mergeCell ref="B1119:B1125"/>
    <mergeCell ref="A1126:A1132"/>
    <mergeCell ref="B1126:B1132"/>
    <mergeCell ref="A1175:A1181"/>
    <mergeCell ref="B1175:B1181"/>
    <mergeCell ref="A1189:A1195"/>
    <mergeCell ref="B1189:B1195"/>
    <mergeCell ref="A1238:A1244"/>
    <mergeCell ref="B1238:B1244"/>
    <mergeCell ref="A1154:A1160"/>
    <mergeCell ref="B1154:B1160"/>
    <mergeCell ref="A1224:A1230"/>
    <mergeCell ref="B1224:B1230"/>
    <mergeCell ref="B1203:B1209"/>
    <mergeCell ref="A1210:A1216"/>
    <mergeCell ref="B1210:B1216"/>
    <mergeCell ref="A1217:A1223"/>
    <mergeCell ref="A1203:A1209"/>
    <mergeCell ref="B1217:B1223"/>
    <mergeCell ref="A1231:A1237"/>
    <mergeCell ref="B1231:B1237"/>
    <mergeCell ref="A636:A642"/>
    <mergeCell ref="B636:B642"/>
    <mergeCell ref="A643:A649"/>
    <mergeCell ref="B643:B649"/>
    <mergeCell ref="A650:A656"/>
    <mergeCell ref="B650:B656"/>
    <mergeCell ref="A783:A789"/>
    <mergeCell ref="B783:B789"/>
    <mergeCell ref="A797:A803"/>
    <mergeCell ref="B797:B803"/>
    <mergeCell ref="A734:A740"/>
    <mergeCell ref="B734:B740"/>
    <mergeCell ref="A741:A747"/>
    <mergeCell ref="B741:B747"/>
    <mergeCell ref="A657:A663"/>
    <mergeCell ref="B657:B663"/>
    <mergeCell ref="A664:A670"/>
    <mergeCell ref="B664:B670"/>
    <mergeCell ref="A706:A712"/>
    <mergeCell ref="B706:B712"/>
    <mergeCell ref="A727:A733"/>
    <mergeCell ref="B727:B733"/>
    <mergeCell ref="A720:A726"/>
    <mergeCell ref="B720:B726"/>
    <mergeCell ref="A601:A607"/>
    <mergeCell ref="B601:B607"/>
    <mergeCell ref="A608:A614"/>
    <mergeCell ref="B608:B614"/>
    <mergeCell ref="A615:A621"/>
    <mergeCell ref="B615:B621"/>
    <mergeCell ref="A622:A628"/>
    <mergeCell ref="B622:B628"/>
    <mergeCell ref="A629:A635"/>
    <mergeCell ref="B629:B635"/>
    <mergeCell ref="A566:A572"/>
    <mergeCell ref="B566:B572"/>
    <mergeCell ref="A573:A579"/>
    <mergeCell ref="B573:B579"/>
    <mergeCell ref="A580:A586"/>
    <mergeCell ref="B580:B586"/>
    <mergeCell ref="A587:A593"/>
    <mergeCell ref="B587:B593"/>
    <mergeCell ref="A594:A600"/>
    <mergeCell ref="B594:B600"/>
    <mergeCell ref="A531:A537"/>
    <mergeCell ref="B531:B537"/>
    <mergeCell ref="A538:A544"/>
    <mergeCell ref="B538:B544"/>
    <mergeCell ref="A545:A551"/>
    <mergeCell ref="B545:B551"/>
    <mergeCell ref="A552:A558"/>
    <mergeCell ref="B552:B558"/>
    <mergeCell ref="A559:A565"/>
    <mergeCell ref="B559:B565"/>
    <mergeCell ref="A1112:A1118"/>
    <mergeCell ref="B1112:B1118"/>
    <mergeCell ref="A1056:A1062"/>
    <mergeCell ref="B1056:B1062"/>
    <mergeCell ref="A1077:A1083"/>
    <mergeCell ref="B1077:B1083"/>
    <mergeCell ref="A1084:A1090"/>
    <mergeCell ref="B1084:B1090"/>
    <mergeCell ref="A1105:A1111"/>
    <mergeCell ref="B1105:B1111"/>
    <mergeCell ref="A1063:A1069"/>
    <mergeCell ref="B1063:B1069"/>
    <mergeCell ref="A1070:A1076"/>
    <mergeCell ref="B1070:B1076"/>
    <mergeCell ref="A1091:A1097"/>
    <mergeCell ref="B1091:B1097"/>
    <mergeCell ref="A1098:A1104"/>
    <mergeCell ref="B1098:B1104"/>
    <mergeCell ref="A1000:A1006"/>
    <mergeCell ref="B1000:B1006"/>
    <mergeCell ref="A1021:A1027"/>
    <mergeCell ref="B1021:B1027"/>
    <mergeCell ref="A1035:A1041"/>
    <mergeCell ref="B1035:B1041"/>
    <mergeCell ref="A1042:A1048"/>
    <mergeCell ref="B1042:B1048"/>
    <mergeCell ref="A1049:A1055"/>
    <mergeCell ref="B1049:B1055"/>
    <mergeCell ref="A1007:A1013"/>
    <mergeCell ref="B1007:B1013"/>
    <mergeCell ref="A1014:A1020"/>
    <mergeCell ref="B1014:B1020"/>
    <mergeCell ref="A1028:A1034"/>
    <mergeCell ref="B1028:B1034"/>
    <mergeCell ref="A965:A971"/>
    <mergeCell ref="B965:B971"/>
    <mergeCell ref="A972:A978"/>
    <mergeCell ref="B972:B978"/>
    <mergeCell ref="A979:A985"/>
    <mergeCell ref="B979:B985"/>
    <mergeCell ref="A986:A992"/>
    <mergeCell ref="B986:B992"/>
    <mergeCell ref="A993:A999"/>
    <mergeCell ref="B993:B999"/>
    <mergeCell ref="A930:A936"/>
    <mergeCell ref="B930:B936"/>
    <mergeCell ref="A937:A943"/>
    <mergeCell ref="B937:B943"/>
    <mergeCell ref="A944:A950"/>
    <mergeCell ref="B944:B950"/>
    <mergeCell ref="A951:A957"/>
    <mergeCell ref="B951:B957"/>
    <mergeCell ref="A958:A964"/>
    <mergeCell ref="B958:B964"/>
    <mergeCell ref="A895:A901"/>
    <mergeCell ref="B895:B901"/>
    <mergeCell ref="A909:A915"/>
    <mergeCell ref="B909:B915"/>
    <mergeCell ref="A916:A922"/>
    <mergeCell ref="B916:B922"/>
    <mergeCell ref="A923:A929"/>
    <mergeCell ref="B923:B929"/>
    <mergeCell ref="A846:A852"/>
    <mergeCell ref="B846:B852"/>
    <mergeCell ref="A853:A859"/>
    <mergeCell ref="B853:B859"/>
    <mergeCell ref="A874:A880"/>
    <mergeCell ref="B874:B880"/>
    <mergeCell ref="A881:A887"/>
    <mergeCell ref="B881:B887"/>
    <mergeCell ref="A888:A894"/>
    <mergeCell ref="B888:B894"/>
    <mergeCell ref="A860:A866"/>
    <mergeCell ref="B860:B866"/>
    <mergeCell ref="A867:A873"/>
    <mergeCell ref="B867:B873"/>
    <mergeCell ref="A902:A908"/>
    <mergeCell ref="B902:B908"/>
    <mergeCell ref="A839:A845"/>
    <mergeCell ref="B839:B845"/>
    <mergeCell ref="A748:A754"/>
    <mergeCell ref="B748:B754"/>
    <mergeCell ref="A755:A761"/>
    <mergeCell ref="B755:B761"/>
    <mergeCell ref="A762:A768"/>
    <mergeCell ref="B762:B768"/>
    <mergeCell ref="A769:A775"/>
    <mergeCell ref="B769:B775"/>
    <mergeCell ref="A776:A782"/>
    <mergeCell ref="B776:B782"/>
    <mergeCell ref="A790:A796"/>
    <mergeCell ref="B790:B796"/>
    <mergeCell ref="A818:A824"/>
    <mergeCell ref="B818:B824"/>
    <mergeCell ref="A825:A831"/>
    <mergeCell ref="B825:B831"/>
    <mergeCell ref="A832:A838"/>
    <mergeCell ref="B832:B838"/>
    <mergeCell ref="A804:A810"/>
    <mergeCell ref="B804:B810"/>
    <mergeCell ref="A811:A817"/>
    <mergeCell ref="B811:B817"/>
    <mergeCell ref="A713:A719"/>
    <mergeCell ref="B713:B719"/>
    <mergeCell ref="A699:A705"/>
    <mergeCell ref="B699:B705"/>
    <mergeCell ref="A671:A677"/>
    <mergeCell ref="B671:B677"/>
    <mergeCell ref="A678:A684"/>
    <mergeCell ref="B678:B684"/>
    <mergeCell ref="A685:A691"/>
    <mergeCell ref="B685:B691"/>
    <mergeCell ref="A692:A698"/>
    <mergeCell ref="B692:B698"/>
    <mergeCell ref="A461:A467"/>
    <mergeCell ref="B461:B467"/>
    <mergeCell ref="A503:A509"/>
    <mergeCell ref="B503:B509"/>
    <mergeCell ref="A510:A516"/>
    <mergeCell ref="B510:B516"/>
    <mergeCell ref="A517:A523"/>
    <mergeCell ref="B517:B523"/>
    <mergeCell ref="A524:A530"/>
    <mergeCell ref="B524:B530"/>
    <mergeCell ref="A468:A474"/>
    <mergeCell ref="B468:B474"/>
    <mergeCell ref="A475:A481"/>
    <mergeCell ref="B475:B481"/>
    <mergeCell ref="A482:A488"/>
    <mergeCell ref="B482:B488"/>
    <mergeCell ref="A489:A495"/>
    <mergeCell ref="B489:B495"/>
    <mergeCell ref="A496:A502"/>
    <mergeCell ref="B496:B502"/>
    <mergeCell ref="A405:A411"/>
    <mergeCell ref="B405:B411"/>
    <mergeCell ref="A433:A439"/>
    <mergeCell ref="B433:B439"/>
    <mergeCell ref="A440:A446"/>
    <mergeCell ref="B440:B446"/>
    <mergeCell ref="A447:A453"/>
    <mergeCell ref="B447:B453"/>
    <mergeCell ref="A454:A460"/>
    <mergeCell ref="B454:B460"/>
    <mergeCell ref="A412:A418"/>
    <mergeCell ref="B412:B418"/>
    <mergeCell ref="A419:A425"/>
    <mergeCell ref="B419:B425"/>
    <mergeCell ref="A426:A432"/>
    <mergeCell ref="B426:B432"/>
    <mergeCell ref="A1546:A1552"/>
    <mergeCell ref="B1546:B1552"/>
    <mergeCell ref="A1553:A1559"/>
    <mergeCell ref="B1553:B1559"/>
    <mergeCell ref="A1560:A1566"/>
    <mergeCell ref="B1560:B1566"/>
    <mergeCell ref="A1511:A1517"/>
    <mergeCell ref="B1511:B1517"/>
    <mergeCell ref="A1518:A1524"/>
    <mergeCell ref="B1518:B1524"/>
    <mergeCell ref="A1525:A1531"/>
    <mergeCell ref="B1525:B1531"/>
    <mergeCell ref="A1532:A1538"/>
    <mergeCell ref="B1532:B1538"/>
    <mergeCell ref="A1539:A1545"/>
    <mergeCell ref="B1539:B1545"/>
    <mergeCell ref="A1476:A1482"/>
    <mergeCell ref="B1476:B1482"/>
    <mergeCell ref="A1483:A1489"/>
    <mergeCell ref="B1483:B1489"/>
    <mergeCell ref="A1490:A1496"/>
    <mergeCell ref="B1490:B1496"/>
    <mergeCell ref="A1497:A1503"/>
    <mergeCell ref="B1497:B1503"/>
    <mergeCell ref="A1504:A1510"/>
    <mergeCell ref="B1504:B1510"/>
    <mergeCell ref="A1441:A1447"/>
    <mergeCell ref="B1441:B1447"/>
    <mergeCell ref="A1448:A1454"/>
    <mergeCell ref="B1448:B1454"/>
    <mergeCell ref="A1455:A1461"/>
    <mergeCell ref="B1455:B1461"/>
    <mergeCell ref="A1462:A1468"/>
    <mergeCell ref="B1462:B1468"/>
    <mergeCell ref="A1469:A1475"/>
    <mergeCell ref="B1469:B1475"/>
    <mergeCell ref="A1406:A1412"/>
    <mergeCell ref="B1406:B1412"/>
    <mergeCell ref="A1413:A1419"/>
    <mergeCell ref="B1413:B1419"/>
    <mergeCell ref="A1420:A1426"/>
    <mergeCell ref="B1420:B1426"/>
    <mergeCell ref="A1427:A1433"/>
    <mergeCell ref="B1427:B1433"/>
    <mergeCell ref="A1434:A1440"/>
    <mergeCell ref="B1434:B1440"/>
    <mergeCell ref="A1371:A1377"/>
    <mergeCell ref="B1371:B1377"/>
    <mergeCell ref="A1378:A1384"/>
    <mergeCell ref="B1378:B1384"/>
    <mergeCell ref="A1385:A1391"/>
    <mergeCell ref="B1385:B1391"/>
    <mergeCell ref="A1392:A1398"/>
    <mergeCell ref="B1392:B1398"/>
    <mergeCell ref="A1399:A1405"/>
    <mergeCell ref="B1399:B1405"/>
    <mergeCell ref="A1315:A1321"/>
    <mergeCell ref="B1315:B1321"/>
    <mergeCell ref="A1329:A1335"/>
    <mergeCell ref="B1329:B1335"/>
    <mergeCell ref="A1336:A1342"/>
    <mergeCell ref="B1336:B1342"/>
    <mergeCell ref="A1308:A1314"/>
    <mergeCell ref="B1308:B1314"/>
    <mergeCell ref="A1322:A1328"/>
    <mergeCell ref="B1322:B1328"/>
    <mergeCell ref="A48:A54"/>
    <mergeCell ref="B48:B54"/>
    <mergeCell ref="A13:A19"/>
    <mergeCell ref="B13:B19"/>
    <mergeCell ref="A20:A26"/>
    <mergeCell ref="B20:B26"/>
    <mergeCell ref="A27:A33"/>
    <mergeCell ref="B27:B33"/>
    <mergeCell ref="A76:A82"/>
    <mergeCell ref="B76:B82"/>
    <mergeCell ref="A55:A61"/>
    <mergeCell ref="B55:B61"/>
    <mergeCell ref="A62:A68"/>
    <mergeCell ref="B62:B68"/>
    <mergeCell ref="A69:A75"/>
    <mergeCell ref="B69:B75"/>
    <mergeCell ref="A1:F1"/>
    <mergeCell ref="A2:A3"/>
    <mergeCell ref="B2:B3"/>
    <mergeCell ref="C2:C3"/>
    <mergeCell ref="D2:F2"/>
    <mergeCell ref="A34:A40"/>
    <mergeCell ref="B34:B40"/>
    <mergeCell ref="A41:A47"/>
    <mergeCell ref="B41:B47"/>
    <mergeCell ref="A1245:A1251"/>
    <mergeCell ref="B1245:B1251"/>
    <mergeCell ref="A1133:A1139"/>
    <mergeCell ref="B1133:B1139"/>
    <mergeCell ref="A1140:A1146"/>
    <mergeCell ref="B1140:B1146"/>
    <mergeCell ref="A1147:A1153"/>
    <mergeCell ref="B1147:B1153"/>
    <mergeCell ref="A1161:A1167"/>
    <mergeCell ref="B1161:B1167"/>
    <mergeCell ref="A1168:A1174"/>
    <mergeCell ref="B1168:B1174"/>
    <mergeCell ref="A1182:A1188"/>
    <mergeCell ref="B1182:B1188"/>
    <mergeCell ref="A1196:A1202"/>
    <mergeCell ref="B1196:B1202"/>
    <mergeCell ref="A377:A383"/>
    <mergeCell ref="B377:B383"/>
    <mergeCell ref="A384:A390"/>
    <mergeCell ref="B384:B390"/>
    <mergeCell ref="A391:A397"/>
    <mergeCell ref="B391:B397"/>
    <mergeCell ref="A398:A404"/>
    <mergeCell ref="B398:B404"/>
    <mergeCell ref="A97:A103"/>
    <mergeCell ref="B97:B103"/>
    <mergeCell ref="A104:A110"/>
    <mergeCell ref="B104:B110"/>
    <mergeCell ref="A111:A117"/>
    <mergeCell ref="B111:B117"/>
    <mergeCell ref="A132:A138"/>
    <mergeCell ref="B132:B138"/>
    <mergeCell ref="A293:A299"/>
    <mergeCell ref="B293:B299"/>
    <mergeCell ref="A209:A215"/>
    <mergeCell ref="B209:B215"/>
    <mergeCell ref="A223:A229"/>
    <mergeCell ref="B223:B229"/>
    <mergeCell ref="A230:A236"/>
    <mergeCell ref="B230:B236"/>
    <mergeCell ref="A195:A201"/>
    <mergeCell ref="B195:B201"/>
    <mergeCell ref="A202:A208"/>
    <mergeCell ref="B202:B208"/>
    <mergeCell ref="A216:A222"/>
    <mergeCell ref="B216:B222"/>
    <mergeCell ref="A279:A285"/>
    <mergeCell ref="B279:B285"/>
    <mergeCell ref="A83:A89"/>
    <mergeCell ref="B83:B89"/>
    <mergeCell ref="A90:A96"/>
    <mergeCell ref="B90:B96"/>
    <mergeCell ref="A146:A152"/>
    <mergeCell ref="B146:B152"/>
    <mergeCell ref="A153:A159"/>
    <mergeCell ref="B153:B159"/>
    <mergeCell ref="A160:A166"/>
    <mergeCell ref="B160:B166"/>
    <mergeCell ref="A118:A124"/>
    <mergeCell ref="B118:B124"/>
    <mergeCell ref="A125:A131"/>
    <mergeCell ref="B125:B131"/>
    <mergeCell ref="A139:A145"/>
    <mergeCell ref="B139:B145"/>
    <mergeCell ref="A286:A292"/>
    <mergeCell ref="B286:B292"/>
    <mergeCell ref="A5:A11"/>
    <mergeCell ref="B5:B11"/>
    <mergeCell ref="A258:A264"/>
    <mergeCell ref="B258:B264"/>
    <mergeCell ref="A265:A271"/>
    <mergeCell ref="B265:B271"/>
    <mergeCell ref="A272:A278"/>
    <mergeCell ref="B272:B278"/>
    <mergeCell ref="A237:A243"/>
    <mergeCell ref="B237:B243"/>
    <mergeCell ref="A244:A250"/>
    <mergeCell ref="B244:B250"/>
    <mergeCell ref="A251:A257"/>
    <mergeCell ref="B251:B257"/>
    <mergeCell ref="A167:A173"/>
    <mergeCell ref="B167:B173"/>
    <mergeCell ref="A174:A180"/>
    <mergeCell ref="B174:B180"/>
    <mergeCell ref="A181:A187"/>
    <mergeCell ref="B181:B187"/>
    <mergeCell ref="A188:A194"/>
    <mergeCell ref="B188:B194"/>
    <mergeCell ref="A300:A306"/>
    <mergeCell ref="B300:B306"/>
    <mergeCell ref="A363:A369"/>
    <mergeCell ref="B363:B369"/>
    <mergeCell ref="A370:A376"/>
    <mergeCell ref="B370:B376"/>
    <mergeCell ref="A342:A348"/>
    <mergeCell ref="B342:B348"/>
    <mergeCell ref="A349:A355"/>
    <mergeCell ref="B349:B355"/>
    <mergeCell ref="A356:A362"/>
    <mergeCell ref="B356:B362"/>
    <mergeCell ref="A328:A334"/>
    <mergeCell ref="B328:B334"/>
    <mergeCell ref="A335:A341"/>
    <mergeCell ref="B335:B341"/>
    <mergeCell ref="A307:A313"/>
    <mergeCell ref="B307:B313"/>
    <mergeCell ref="A314:A320"/>
    <mergeCell ref="B314:B320"/>
    <mergeCell ref="A321:A327"/>
    <mergeCell ref="B321:B327"/>
  </mergeCells>
  <pageMargins left="0.7" right="0.7" top="0.75" bottom="0.75" header="0.3" footer="0.3"/>
  <pageSetup paperSize="9" scale="60" orientation="portrait" r:id="rId1"/>
  <rowBreaks count="10" manualBreakCount="10">
    <brk id="33" max="6" man="1"/>
    <brk id="74" max="6" man="1"/>
    <brk id="152" max="6" man="1"/>
    <brk id="271" max="6" man="1"/>
    <brk id="446" max="6" man="1"/>
    <brk id="509" max="6" man="1"/>
    <brk id="579" max="6" man="1"/>
    <brk id="1090" max="6" man="1"/>
    <brk id="1237" max="6" man="1"/>
    <brk id="146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zoomScale="90" zoomScaleNormal="90" workbookViewId="0">
      <selection activeCell="N2377" sqref="N2377"/>
    </sheetView>
  </sheetViews>
  <sheetFormatPr defaultRowHeight="15"/>
  <sheetData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BG184"/>
  <sheetViews>
    <sheetView workbookViewId="0">
      <selection activeCell="K187" sqref="K187"/>
    </sheetView>
  </sheetViews>
  <sheetFormatPr defaultRowHeight="15"/>
  <cols>
    <col min="1" max="1" width="16.85546875" style="1" customWidth="1"/>
    <col min="2" max="2" width="32.85546875" style="1" customWidth="1"/>
    <col min="3" max="3" width="11.42578125" style="1" bestFit="1" customWidth="1"/>
    <col min="4" max="4" width="10.85546875" style="1" customWidth="1"/>
    <col min="5" max="5" width="11.5703125" style="1" bestFit="1" customWidth="1"/>
    <col min="6" max="6" width="11.42578125" style="1" bestFit="1" customWidth="1"/>
    <col min="7" max="7" width="10.85546875" style="1" customWidth="1"/>
    <col min="8" max="8" width="10.42578125" style="1" customWidth="1"/>
    <col min="9" max="9" width="10.28515625" style="1" customWidth="1"/>
    <col min="10" max="10" width="12" style="1" customWidth="1"/>
    <col min="11" max="14" width="11.42578125" style="1" bestFit="1" customWidth="1"/>
    <col min="15" max="16384" width="9.140625" style="1"/>
  </cols>
  <sheetData>
    <row r="2" spans="1:14" ht="15.75">
      <c r="A2" s="304" t="s">
        <v>65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</row>
    <row r="3" spans="1:14" ht="15.75">
      <c r="A3" s="304" t="s">
        <v>0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</row>
    <row r="4" spans="1:14" ht="15.75">
      <c r="A4" s="305" t="s">
        <v>1438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</row>
    <row r="6" spans="1:14" ht="15" customHeight="1">
      <c r="A6" s="306" t="s">
        <v>1</v>
      </c>
      <c r="B6" s="306" t="s">
        <v>2</v>
      </c>
      <c r="C6" s="303" t="s">
        <v>22</v>
      </c>
      <c r="D6" s="303"/>
      <c r="E6" s="303"/>
      <c r="F6" s="303"/>
      <c r="G6" s="303"/>
      <c r="H6" s="303"/>
      <c r="I6" s="303"/>
      <c r="J6" s="303"/>
      <c r="K6" s="307" t="s">
        <v>6</v>
      </c>
      <c r="L6" s="308"/>
      <c r="M6" s="308"/>
      <c r="N6" s="309"/>
    </row>
    <row r="7" spans="1:14">
      <c r="A7" s="306"/>
      <c r="B7" s="306"/>
      <c r="C7" s="303" t="s">
        <v>58</v>
      </c>
      <c r="D7" s="303"/>
      <c r="E7" s="303"/>
      <c r="F7" s="303"/>
      <c r="G7" s="303" t="s">
        <v>7</v>
      </c>
      <c r="H7" s="303"/>
      <c r="I7" s="303"/>
      <c r="J7" s="303"/>
      <c r="K7" s="310"/>
      <c r="L7" s="311"/>
      <c r="M7" s="311"/>
      <c r="N7" s="312"/>
    </row>
    <row r="8" spans="1:14">
      <c r="A8" s="306"/>
      <c r="B8" s="306"/>
      <c r="C8" s="205"/>
      <c r="D8" s="303" t="s">
        <v>9</v>
      </c>
      <c r="E8" s="303"/>
      <c r="F8" s="303"/>
      <c r="G8" s="205"/>
      <c r="H8" s="303" t="s">
        <v>9</v>
      </c>
      <c r="I8" s="303"/>
      <c r="J8" s="303"/>
      <c r="K8" s="303" t="s">
        <v>10</v>
      </c>
      <c r="L8" s="303" t="s">
        <v>9</v>
      </c>
      <c r="M8" s="303"/>
      <c r="N8" s="303"/>
    </row>
    <row r="9" spans="1:14" ht="22.5">
      <c r="A9" s="306"/>
      <c r="B9" s="306"/>
      <c r="C9" s="205" t="s">
        <v>8</v>
      </c>
      <c r="D9" s="205" t="s">
        <v>11</v>
      </c>
      <c r="E9" s="205" t="s">
        <v>12</v>
      </c>
      <c r="F9" s="205" t="s">
        <v>13</v>
      </c>
      <c r="G9" s="205" t="s">
        <v>8</v>
      </c>
      <c r="H9" s="205" t="s">
        <v>11</v>
      </c>
      <c r="I9" s="205" t="s">
        <v>12</v>
      </c>
      <c r="J9" s="205" t="s">
        <v>13</v>
      </c>
      <c r="K9" s="303"/>
      <c r="L9" s="205" t="s">
        <v>11</v>
      </c>
      <c r="M9" s="205" t="s">
        <v>12</v>
      </c>
      <c r="N9" s="205" t="s">
        <v>13</v>
      </c>
    </row>
    <row r="10" spans="1:14">
      <c r="A10" s="2">
        <v>1</v>
      </c>
      <c r="B10" s="2">
        <v>2</v>
      </c>
      <c r="C10" s="3">
        <v>6</v>
      </c>
      <c r="D10" s="3">
        <v>7</v>
      </c>
      <c r="E10" s="3">
        <v>8</v>
      </c>
      <c r="F10" s="3">
        <v>9</v>
      </c>
      <c r="G10" s="3">
        <v>10</v>
      </c>
      <c r="H10" s="3">
        <v>11</v>
      </c>
      <c r="I10" s="3">
        <v>12</v>
      </c>
      <c r="J10" s="3">
        <v>13</v>
      </c>
      <c r="K10" s="4">
        <v>14</v>
      </c>
      <c r="L10" s="2">
        <v>15</v>
      </c>
      <c r="M10" s="2">
        <v>16</v>
      </c>
      <c r="N10" s="2">
        <v>17</v>
      </c>
    </row>
    <row r="11" spans="1:14" s="5" customFormat="1" ht="36" customHeight="1">
      <c r="A11" s="204" t="s">
        <v>24</v>
      </c>
      <c r="B11" s="204" t="s">
        <v>181</v>
      </c>
      <c r="C11" s="16">
        <v>1453097.35873</v>
      </c>
      <c r="D11" s="15">
        <v>76378.361999999994</v>
      </c>
      <c r="E11" s="15">
        <v>917553.04155999993</v>
      </c>
      <c r="F11" s="17">
        <v>459165.95517000015</v>
      </c>
      <c r="G11" s="16">
        <v>1440380.44007</v>
      </c>
      <c r="H11" s="15">
        <v>75934.443369999994</v>
      </c>
      <c r="I11" s="15">
        <v>914263.40385999996</v>
      </c>
      <c r="J11" s="17">
        <v>450182.59283999994</v>
      </c>
      <c r="K11" s="29">
        <v>99.124840563256228</v>
      </c>
      <c r="L11" s="15">
        <v>99.41879006255725</v>
      </c>
      <c r="M11" s="15">
        <v>99.641477108025597</v>
      </c>
      <c r="N11" s="15">
        <v>98.043547822121468</v>
      </c>
    </row>
    <row r="12" spans="1:14" s="5" customFormat="1" ht="36" customHeight="1">
      <c r="A12" s="201" t="s">
        <v>17</v>
      </c>
      <c r="B12" s="201" t="s">
        <v>234</v>
      </c>
      <c r="C12" s="18">
        <v>472314.45605000004</v>
      </c>
      <c r="D12" s="19"/>
      <c r="E12" s="19">
        <v>260085.98975000001</v>
      </c>
      <c r="F12" s="6">
        <v>212228.46630000003</v>
      </c>
      <c r="G12" s="18">
        <v>470930.36412000004</v>
      </c>
      <c r="H12" s="19"/>
      <c r="I12" s="19">
        <v>260085.98975000001</v>
      </c>
      <c r="J12" s="6">
        <v>210844.37436999998</v>
      </c>
      <c r="K12" s="27">
        <v>99.706955416614761</v>
      </c>
      <c r="L12" s="19"/>
      <c r="M12" s="19">
        <v>100</v>
      </c>
      <c r="N12" s="19">
        <v>99.347829273739592</v>
      </c>
    </row>
    <row r="13" spans="1:14" s="5" customFormat="1" ht="36" customHeight="1">
      <c r="A13" s="201" t="s">
        <v>72</v>
      </c>
      <c r="B13" s="201" t="s">
        <v>236</v>
      </c>
      <c r="C13" s="18">
        <v>219799.95611000003</v>
      </c>
      <c r="D13" s="19"/>
      <c r="E13" s="19">
        <v>7571.4897700000001</v>
      </c>
      <c r="F13" s="6">
        <v>212228.46634000004</v>
      </c>
      <c r="G13" s="18">
        <v>218415.86413999996</v>
      </c>
      <c r="H13" s="19"/>
      <c r="I13" s="19">
        <v>7571.4897700000001</v>
      </c>
      <c r="J13" s="6">
        <v>210844.37436999998</v>
      </c>
      <c r="K13" s="27">
        <v>99.370294701375016</v>
      </c>
      <c r="L13" s="19"/>
      <c r="M13" s="19">
        <v>100</v>
      </c>
      <c r="N13" s="19">
        <v>99.347829255014886</v>
      </c>
    </row>
    <row r="14" spans="1:14" s="5" customFormat="1" ht="36" customHeight="1">
      <c r="A14" s="201" t="s">
        <v>74</v>
      </c>
      <c r="B14" s="201" t="s">
        <v>238</v>
      </c>
      <c r="C14" s="18">
        <v>251609.89997999999</v>
      </c>
      <c r="D14" s="19"/>
      <c r="E14" s="19">
        <v>251609.89997999999</v>
      </c>
      <c r="F14" s="6"/>
      <c r="G14" s="18">
        <v>251609.89997999999</v>
      </c>
      <c r="H14" s="19"/>
      <c r="I14" s="19">
        <v>251609.89997999999</v>
      </c>
      <c r="J14" s="6"/>
      <c r="K14" s="27">
        <v>100</v>
      </c>
      <c r="L14" s="19"/>
      <c r="M14" s="19">
        <v>100</v>
      </c>
      <c r="N14" s="19"/>
    </row>
    <row r="15" spans="1:14" s="5" customFormat="1" ht="36" customHeight="1">
      <c r="A15" s="201" t="s">
        <v>77</v>
      </c>
      <c r="B15" s="201" t="s">
        <v>240</v>
      </c>
      <c r="C15" s="18">
        <v>654.6</v>
      </c>
      <c r="D15" s="19"/>
      <c r="E15" s="19">
        <v>654.6</v>
      </c>
      <c r="F15" s="6"/>
      <c r="G15" s="18">
        <v>654.6</v>
      </c>
      <c r="H15" s="19"/>
      <c r="I15" s="19">
        <v>654.6</v>
      </c>
      <c r="J15" s="6"/>
      <c r="K15" s="27">
        <v>100</v>
      </c>
      <c r="L15" s="19"/>
      <c r="M15" s="19">
        <v>100</v>
      </c>
      <c r="N15" s="19"/>
    </row>
    <row r="16" spans="1:14" s="5" customFormat="1" ht="36" customHeight="1">
      <c r="A16" s="201" t="s">
        <v>242</v>
      </c>
      <c r="B16" s="201" t="s">
        <v>243</v>
      </c>
      <c r="C16" s="18">
        <v>250</v>
      </c>
      <c r="D16" s="19"/>
      <c r="E16" s="19">
        <v>250</v>
      </c>
      <c r="F16" s="6"/>
      <c r="G16" s="18">
        <v>250</v>
      </c>
      <c r="H16" s="19"/>
      <c r="I16" s="19">
        <v>250</v>
      </c>
      <c r="J16" s="6"/>
      <c r="K16" s="27">
        <v>100</v>
      </c>
      <c r="L16" s="19"/>
      <c r="M16" s="19">
        <v>100</v>
      </c>
      <c r="N16" s="19"/>
    </row>
    <row r="17" spans="1:15" s="5" customFormat="1" ht="36" customHeight="1">
      <c r="A17" s="203" t="s">
        <v>19</v>
      </c>
      <c r="B17" s="196" t="s">
        <v>245</v>
      </c>
      <c r="C17" s="18">
        <v>871369.59928999993</v>
      </c>
      <c r="D17" s="19">
        <v>76378.361999999994</v>
      </c>
      <c r="E17" s="19">
        <v>621786.18332999991</v>
      </c>
      <c r="F17" s="6">
        <v>173205.05396000002</v>
      </c>
      <c r="G17" s="18">
        <v>865903.62480999995</v>
      </c>
      <c r="H17" s="19">
        <v>75934.443369999994</v>
      </c>
      <c r="I17" s="19">
        <v>621785.94114999997</v>
      </c>
      <c r="J17" s="6">
        <v>168183.24028999999</v>
      </c>
      <c r="K17" s="27">
        <v>99.372714576632731</v>
      </c>
      <c r="L17" s="19">
        <v>99.41879006255725</v>
      </c>
      <c r="M17" s="19">
        <v>99.99996105091968</v>
      </c>
      <c r="N17" s="19">
        <v>97.100654077242012</v>
      </c>
      <c r="O17" s="151">
        <f>C18+C19+C20+C21+C22+C23+C24+C25</f>
        <v>871369.59928999993</v>
      </c>
    </row>
    <row r="18" spans="1:15" s="5" customFormat="1" ht="36" customHeight="1">
      <c r="A18" s="201" t="s">
        <v>85</v>
      </c>
      <c r="B18" s="201" t="s">
        <v>247</v>
      </c>
      <c r="C18" s="18">
        <v>200570.56918999998</v>
      </c>
      <c r="D18" s="19"/>
      <c r="E18" s="19">
        <v>32738.81523</v>
      </c>
      <c r="F18" s="6">
        <v>167831.75396</v>
      </c>
      <c r="G18" s="18">
        <v>195562.80909</v>
      </c>
      <c r="H18" s="19"/>
      <c r="I18" s="19">
        <v>32738.575519999999</v>
      </c>
      <c r="J18" s="6">
        <v>162824.23356999998</v>
      </c>
      <c r="K18" s="27">
        <v>97.503242813627296</v>
      </c>
      <c r="L18" s="19"/>
      <c r="M18" s="19">
        <v>99.999267811011734</v>
      </c>
      <c r="N18" s="19">
        <v>97.016345076633428</v>
      </c>
    </row>
    <row r="19" spans="1:15" s="5" customFormat="1" ht="36" customHeight="1">
      <c r="A19" s="201" t="s">
        <v>249</v>
      </c>
      <c r="B19" s="201" t="s">
        <v>250</v>
      </c>
      <c r="C19" s="18">
        <v>577222.30009000003</v>
      </c>
      <c r="D19" s="19"/>
      <c r="E19" s="19">
        <v>577222.30009000003</v>
      </c>
      <c r="F19" s="6"/>
      <c r="G19" s="18">
        <v>577222.30009000003</v>
      </c>
      <c r="H19" s="19"/>
      <c r="I19" s="19">
        <v>577222.30009000003</v>
      </c>
      <c r="J19" s="6"/>
      <c r="K19" s="27">
        <v>100</v>
      </c>
      <c r="L19" s="19"/>
      <c r="M19" s="19">
        <v>100</v>
      </c>
      <c r="N19" s="19"/>
    </row>
    <row r="20" spans="1:15" s="5" customFormat="1" ht="36" customHeight="1">
      <c r="A20" s="201" t="s">
        <v>95</v>
      </c>
      <c r="B20" s="201" t="s">
        <v>252</v>
      </c>
      <c r="C20" s="18">
        <v>10553.4</v>
      </c>
      <c r="D20" s="19"/>
      <c r="E20" s="19">
        <v>5252.7</v>
      </c>
      <c r="F20" s="6">
        <v>5300.7</v>
      </c>
      <c r="G20" s="18">
        <v>10553.4</v>
      </c>
      <c r="H20" s="19"/>
      <c r="I20" s="19">
        <v>5252.7</v>
      </c>
      <c r="J20" s="6">
        <v>5300.7</v>
      </c>
      <c r="K20" s="27">
        <v>100</v>
      </c>
      <c r="L20" s="19"/>
      <c r="M20" s="19">
        <v>100</v>
      </c>
      <c r="N20" s="19">
        <v>100</v>
      </c>
    </row>
    <row r="21" spans="1:15" s="5" customFormat="1" ht="36" customHeight="1">
      <c r="A21" s="201" t="s">
        <v>98</v>
      </c>
      <c r="B21" s="201" t="s">
        <v>254</v>
      </c>
      <c r="C21" s="18">
        <v>100</v>
      </c>
      <c r="D21" s="19"/>
      <c r="E21" s="19">
        <v>100</v>
      </c>
      <c r="F21" s="6"/>
      <c r="G21" s="18">
        <v>100</v>
      </c>
      <c r="H21" s="19"/>
      <c r="I21" s="19">
        <v>100</v>
      </c>
      <c r="J21" s="6"/>
      <c r="K21" s="27">
        <v>100</v>
      </c>
      <c r="L21" s="19"/>
      <c r="M21" s="19">
        <v>100</v>
      </c>
      <c r="N21" s="19"/>
    </row>
    <row r="22" spans="1:15" s="5" customFormat="1" ht="36" customHeight="1">
      <c r="A22" s="201" t="s">
        <v>101</v>
      </c>
      <c r="B22" s="201" t="s">
        <v>256</v>
      </c>
      <c r="C22" s="18">
        <v>700</v>
      </c>
      <c r="D22" s="19"/>
      <c r="E22" s="19">
        <v>700</v>
      </c>
      <c r="F22" s="6"/>
      <c r="G22" s="18">
        <v>700</v>
      </c>
      <c r="H22" s="19"/>
      <c r="I22" s="19">
        <v>700</v>
      </c>
      <c r="J22" s="6"/>
      <c r="K22" s="27">
        <v>100</v>
      </c>
      <c r="L22" s="19"/>
      <c r="M22" s="19">
        <v>100</v>
      </c>
      <c r="N22" s="19"/>
    </row>
    <row r="23" spans="1:15" s="5" customFormat="1" ht="36" customHeight="1">
      <c r="A23" s="196" t="s">
        <v>114</v>
      </c>
      <c r="B23" s="196" t="s">
        <v>260</v>
      </c>
      <c r="C23" s="18">
        <v>39216.199999999997</v>
      </c>
      <c r="D23" s="19">
        <v>39216.199999999997</v>
      </c>
      <c r="E23" s="19"/>
      <c r="F23" s="6"/>
      <c r="G23" s="18">
        <v>38846.89746</v>
      </c>
      <c r="H23" s="19">
        <v>38846.89746</v>
      </c>
      <c r="I23" s="19"/>
      <c r="J23" s="6"/>
      <c r="K23" s="27">
        <v>99.058290859389757</v>
      </c>
      <c r="L23" s="19">
        <v>99.058290859389757</v>
      </c>
      <c r="M23" s="19"/>
      <c r="N23" s="19"/>
    </row>
    <row r="24" spans="1:15" s="5" customFormat="1" ht="36" customHeight="1">
      <c r="A24" s="196" t="s">
        <v>117</v>
      </c>
      <c r="B24" s="196" t="s">
        <v>263</v>
      </c>
      <c r="C24" s="18">
        <v>41303.800009999992</v>
      </c>
      <c r="D24" s="19">
        <v>35458.831999999995</v>
      </c>
      <c r="E24" s="19">
        <v>5772.3680100000001</v>
      </c>
      <c r="F24" s="6">
        <v>72.599999999999994</v>
      </c>
      <c r="G24" s="18">
        <v>41289.489000000001</v>
      </c>
      <c r="H24" s="19">
        <v>35458.816739999995</v>
      </c>
      <c r="I24" s="19">
        <v>5772.3655400000007</v>
      </c>
      <c r="J24" s="6">
        <v>58.306719999999999</v>
      </c>
      <c r="K24" s="27">
        <v>99.96535183204324</v>
      </c>
      <c r="L24" s="19">
        <v>99.9999569641775</v>
      </c>
      <c r="M24" s="19">
        <v>99.999957209935417</v>
      </c>
      <c r="N24" s="19">
        <v>80.312286501377415</v>
      </c>
    </row>
    <row r="25" spans="1:15" s="5" customFormat="1" ht="33.75" customHeight="1">
      <c r="A25" s="202" t="s">
        <v>1443</v>
      </c>
      <c r="B25" s="202" t="s">
        <v>1444</v>
      </c>
      <c r="C25" s="18">
        <v>1703.33</v>
      </c>
      <c r="D25" s="19">
        <v>1703.33</v>
      </c>
      <c r="E25" s="19">
        <v>0</v>
      </c>
      <c r="F25" s="6">
        <v>0</v>
      </c>
      <c r="G25" s="18">
        <v>1628.7291700000001</v>
      </c>
      <c r="H25" s="19">
        <v>1628.7291700000001</v>
      </c>
      <c r="I25" s="19">
        <v>0</v>
      </c>
      <c r="J25" s="6">
        <v>0</v>
      </c>
      <c r="K25" s="72">
        <v>95.620294951653534</v>
      </c>
      <c r="L25" s="72">
        <v>95.620294951653534</v>
      </c>
      <c r="M25" s="72"/>
      <c r="N25" s="72"/>
    </row>
    <row r="26" spans="1:15" s="5" customFormat="1" ht="36" customHeight="1">
      <c r="A26" s="201" t="s">
        <v>266</v>
      </c>
      <c r="B26" s="201" t="s">
        <v>124</v>
      </c>
      <c r="C26" s="18">
        <v>21286.90854</v>
      </c>
      <c r="D26" s="19">
        <v>0</v>
      </c>
      <c r="E26" s="19">
        <v>0</v>
      </c>
      <c r="F26" s="6">
        <v>21286.90854</v>
      </c>
      <c r="G26" s="18">
        <v>20760.87442</v>
      </c>
      <c r="H26" s="19">
        <v>0</v>
      </c>
      <c r="I26" s="19">
        <v>0</v>
      </c>
      <c r="J26" s="6">
        <v>20760.87442</v>
      </c>
      <c r="K26" s="27">
        <v>97.528837411916641</v>
      </c>
      <c r="L26" s="19"/>
      <c r="M26" s="19"/>
      <c r="N26" s="19">
        <v>97.528837411916641</v>
      </c>
    </row>
    <row r="27" spans="1:15" s="5" customFormat="1" ht="36" customHeight="1">
      <c r="A27" s="201" t="s">
        <v>268</v>
      </c>
      <c r="B27" s="201" t="s">
        <v>269</v>
      </c>
      <c r="C27" s="18">
        <v>21286.90854</v>
      </c>
      <c r="D27" s="19"/>
      <c r="E27" s="19">
        <v>0</v>
      </c>
      <c r="F27" s="6">
        <v>21286.90854</v>
      </c>
      <c r="G27" s="18">
        <v>20760.87442</v>
      </c>
      <c r="H27" s="19"/>
      <c r="I27" s="19">
        <v>0</v>
      </c>
      <c r="J27" s="6">
        <v>20760.87442</v>
      </c>
      <c r="K27" s="27">
        <v>97.528837411916641</v>
      </c>
      <c r="L27" s="19"/>
      <c r="M27" s="19"/>
      <c r="N27" s="19">
        <v>97.528837411916641</v>
      </c>
    </row>
    <row r="28" spans="1:15" s="5" customFormat="1" ht="36" customHeight="1">
      <c r="A28" s="201" t="s">
        <v>272</v>
      </c>
      <c r="B28" s="201" t="s">
        <v>133</v>
      </c>
      <c r="C28" s="18">
        <v>21844.943300000003</v>
      </c>
      <c r="D28" s="19"/>
      <c r="E28" s="19">
        <v>10757.968480000001</v>
      </c>
      <c r="F28" s="6">
        <v>11086.974820000001</v>
      </c>
      <c r="G28" s="18">
        <v>18126.087780000002</v>
      </c>
      <c r="H28" s="19"/>
      <c r="I28" s="19">
        <v>7562.5553600000003</v>
      </c>
      <c r="J28" s="6">
        <v>10563.532420000001</v>
      </c>
      <c r="K28" s="27">
        <v>82.976126470422102</v>
      </c>
      <c r="L28" s="19"/>
      <c r="M28" s="19">
        <v>70.297244075955874</v>
      </c>
      <c r="N28" s="19">
        <v>95.278762615607718</v>
      </c>
    </row>
    <row r="29" spans="1:15" s="5" customFormat="1" ht="36" customHeight="1">
      <c r="A29" s="201" t="s">
        <v>274</v>
      </c>
      <c r="B29" s="201" t="s">
        <v>136</v>
      </c>
      <c r="C29" s="18">
        <v>9642.3298200000008</v>
      </c>
      <c r="D29" s="19"/>
      <c r="E29" s="19">
        <v>0</v>
      </c>
      <c r="F29" s="6">
        <v>9642.3298200000008</v>
      </c>
      <c r="G29" s="18">
        <v>9526.6711300000006</v>
      </c>
      <c r="H29" s="19"/>
      <c r="I29" s="19">
        <v>0</v>
      </c>
      <c r="J29" s="6">
        <v>9526.6711300000006</v>
      </c>
      <c r="K29" s="27">
        <v>98.800510953689823</v>
      </c>
      <c r="L29" s="27"/>
      <c r="M29" s="27"/>
      <c r="N29" s="27">
        <v>98.800510953689823</v>
      </c>
    </row>
    <row r="30" spans="1:15" s="5" customFormat="1" ht="36" customHeight="1">
      <c r="A30" s="201" t="s">
        <v>138</v>
      </c>
      <c r="B30" s="201" t="s">
        <v>276</v>
      </c>
      <c r="C30" s="18">
        <v>520</v>
      </c>
      <c r="D30" s="19"/>
      <c r="E30" s="19"/>
      <c r="F30" s="6">
        <v>520</v>
      </c>
      <c r="G30" s="18">
        <v>125.11194</v>
      </c>
      <c r="H30" s="19"/>
      <c r="I30" s="19"/>
      <c r="J30" s="6">
        <v>125.11194</v>
      </c>
      <c r="K30" s="27">
        <v>24.059988461538463</v>
      </c>
      <c r="L30" s="19"/>
      <c r="M30" s="19"/>
      <c r="N30" s="19">
        <v>24.059988461538463</v>
      </c>
    </row>
    <row r="31" spans="1:15" s="5" customFormat="1" ht="36" customHeight="1">
      <c r="A31" s="201" t="s">
        <v>278</v>
      </c>
      <c r="B31" s="201" t="s">
        <v>279</v>
      </c>
      <c r="C31" s="18">
        <v>4022.8</v>
      </c>
      <c r="D31" s="19"/>
      <c r="E31" s="19">
        <v>4022.8</v>
      </c>
      <c r="F31" s="6"/>
      <c r="G31" s="18">
        <v>4022.2139999999999</v>
      </c>
      <c r="H31" s="19"/>
      <c r="I31" s="19">
        <v>4022.2139999999999</v>
      </c>
      <c r="J31" s="6"/>
      <c r="K31" s="27">
        <v>99.985433031719197</v>
      </c>
      <c r="L31" s="19"/>
      <c r="M31" s="19">
        <v>99.985433031719197</v>
      </c>
      <c r="N31" s="19"/>
    </row>
    <row r="32" spans="1:15" s="5" customFormat="1" ht="36" customHeight="1">
      <c r="A32" s="201" t="s">
        <v>281</v>
      </c>
      <c r="B32" s="201" t="s">
        <v>282</v>
      </c>
      <c r="C32" s="18">
        <v>4769.1000000000004</v>
      </c>
      <c r="D32" s="19"/>
      <c r="E32" s="19">
        <v>4156</v>
      </c>
      <c r="F32" s="6">
        <v>613.1</v>
      </c>
      <c r="G32" s="18">
        <v>1561.74271</v>
      </c>
      <c r="H32" s="19"/>
      <c r="I32" s="19">
        <v>961.53750000000002</v>
      </c>
      <c r="J32" s="6">
        <v>600.20520999999997</v>
      </c>
      <c r="K32" s="27">
        <v>32.747116017697259</v>
      </c>
      <c r="L32" s="19"/>
      <c r="M32" s="19">
        <v>23.136128488931664</v>
      </c>
      <c r="N32" s="19">
        <v>97.896788452128519</v>
      </c>
    </row>
    <row r="33" spans="1:14" s="5" customFormat="1" ht="36" customHeight="1">
      <c r="A33" s="201" t="s">
        <v>284</v>
      </c>
      <c r="B33" s="201" t="s">
        <v>566</v>
      </c>
      <c r="C33" s="18">
        <v>109.06847999999999</v>
      </c>
      <c r="D33" s="19"/>
      <c r="E33" s="19">
        <v>109.06847999999999</v>
      </c>
      <c r="F33" s="6"/>
      <c r="G33" s="18">
        <v>108.70386000000001</v>
      </c>
      <c r="H33" s="19"/>
      <c r="I33" s="19">
        <v>108.70386000000001</v>
      </c>
      <c r="J33" s="6"/>
      <c r="K33" s="27">
        <v>99.665696267152541</v>
      </c>
      <c r="L33" s="19"/>
      <c r="M33" s="19">
        <v>99.665696267152541</v>
      </c>
      <c r="N33" s="19"/>
    </row>
    <row r="34" spans="1:14" s="5" customFormat="1" ht="30" customHeight="1">
      <c r="A34" s="201" t="s">
        <v>1449</v>
      </c>
      <c r="B34" s="201" t="s">
        <v>1448</v>
      </c>
      <c r="C34" s="18">
        <v>2781.645</v>
      </c>
      <c r="D34" s="19"/>
      <c r="E34" s="19">
        <v>2470.1</v>
      </c>
      <c r="F34" s="6">
        <v>311.54500000000002</v>
      </c>
      <c r="G34" s="18">
        <v>2781.6441399999999</v>
      </c>
      <c r="H34" s="19"/>
      <c r="I34" s="19">
        <v>2470.1</v>
      </c>
      <c r="J34" s="6">
        <v>311.54414000000003</v>
      </c>
      <c r="K34" s="27">
        <v>99.999969083042586</v>
      </c>
      <c r="L34" s="19"/>
      <c r="M34" s="19">
        <v>100</v>
      </c>
      <c r="N34" s="19">
        <v>99.99972395641079</v>
      </c>
    </row>
    <row r="35" spans="1:14" s="5" customFormat="1" ht="36" customHeight="1">
      <c r="A35" s="201" t="s">
        <v>288</v>
      </c>
      <c r="B35" s="201" t="s">
        <v>152</v>
      </c>
      <c r="C35" s="18">
        <v>41358.551510000005</v>
      </c>
      <c r="D35" s="19">
        <v>0</v>
      </c>
      <c r="E35" s="19">
        <v>0</v>
      </c>
      <c r="F35" s="6">
        <v>41358.551510000005</v>
      </c>
      <c r="G35" s="18">
        <v>39830.571340000002</v>
      </c>
      <c r="H35" s="19">
        <v>0</v>
      </c>
      <c r="I35" s="19">
        <v>0</v>
      </c>
      <c r="J35" s="6">
        <v>39830.571340000002</v>
      </c>
      <c r="K35" s="27">
        <v>96.305527843182432</v>
      </c>
      <c r="L35" s="19"/>
      <c r="M35" s="19"/>
      <c r="N35" s="19">
        <v>96.305527843182432</v>
      </c>
    </row>
    <row r="36" spans="1:14" s="5" customFormat="1" ht="36" customHeight="1">
      <c r="A36" s="201" t="s">
        <v>290</v>
      </c>
      <c r="B36" s="201" t="s">
        <v>154</v>
      </c>
      <c r="C36" s="18">
        <v>3600.5666900000001</v>
      </c>
      <c r="D36" s="19"/>
      <c r="E36" s="19"/>
      <c r="F36" s="6">
        <v>3600.5666900000001</v>
      </c>
      <c r="G36" s="18">
        <v>3421.8550100000002</v>
      </c>
      <c r="H36" s="19"/>
      <c r="I36" s="19"/>
      <c r="J36" s="6">
        <v>3421.8550100000002</v>
      </c>
      <c r="K36" s="27">
        <v>95.036567979803195</v>
      </c>
      <c r="L36" s="19"/>
      <c r="M36" s="19"/>
      <c r="N36" s="19">
        <v>95.036567979803195</v>
      </c>
    </row>
    <row r="37" spans="1:14" s="5" customFormat="1" ht="36" customHeight="1">
      <c r="A37" s="201" t="s">
        <v>292</v>
      </c>
      <c r="B37" s="201" t="s">
        <v>157</v>
      </c>
      <c r="C37" s="18">
        <v>37757.984820000005</v>
      </c>
      <c r="D37" s="19"/>
      <c r="E37" s="19"/>
      <c r="F37" s="6">
        <v>37757.984820000005</v>
      </c>
      <c r="G37" s="18">
        <v>36408.716330000003</v>
      </c>
      <c r="H37" s="19"/>
      <c r="I37" s="19"/>
      <c r="J37" s="6">
        <v>36408.716330000003</v>
      </c>
      <c r="K37" s="27">
        <v>96.426534688140165</v>
      </c>
      <c r="L37" s="27"/>
      <c r="M37" s="27"/>
      <c r="N37" s="27">
        <v>96.426534688140165</v>
      </c>
    </row>
    <row r="38" spans="1:14" s="5" customFormat="1" ht="36" customHeight="1">
      <c r="A38" s="201" t="s">
        <v>294</v>
      </c>
      <c r="B38" s="201" t="s">
        <v>160</v>
      </c>
      <c r="C38" s="18">
        <v>24922.9</v>
      </c>
      <c r="D38" s="19">
        <v>0</v>
      </c>
      <c r="E38" s="19">
        <v>24922.9</v>
      </c>
      <c r="F38" s="6"/>
      <c r="G38" s="18">
        <v>24828.917600000001</v>
      </c>
      <c r="H38" s="19">
        <v>0</v>
      </c>
      <c r="I38" s="19">
        <v>24828.917600000001</v>
      </c>
      <c r="J38" s="6"/>
      <c r="K38" s="27">
        <v>99.622907446565208</v>
      </c>
      <c r="L38" s="27"/>
      <c r="M38" s="27">
        <v>99.622907446565208</v>
      </c>
      <c r="N38" s="27"/>
    </row>
    <row r="39" spans="1:14" s="5" customFormat="1" ht="36" customHeight="1">
      <c r="A39" s="201" t="s">
        <v>162</v>
      </c>
      <c r="B39" s="201" t="s">
        <v>163</v>
      </c>
      <c r="C39" s="18">
        <v>3186</v>
      </c>
      <c r="D39" s="19"/>
      <c r="E39" s="19">
        <v>3186</v>
      </c>
      <c r="F39" s="6"/>
      <c r="G39" s="18">
        <v>3186</v>
      </c>
      <c r="H39" s="19"/>
      <c r="I39" s="19">
        <v>3186</v>
      </c>
      <c r="J39" s="6"/>
      <c r="K39" s="27">
        <v>100</v>
      </c>
      <c r="L39" s="19"/>
      <c r="M39" s="19">
        <v>100</v>
      </c>
      <c r="N39" s="19"/>
    </row>
    <row r="40" spans="1:14" s="5" customFormat="1" ht="36" customHeight="1">
      <c r="A40" s="201" t="s">
        <v>166</v>
      </c>
      <c r="B40" s="201" t="s">
        <v>167</v>
      </c>
      <c r="C40" s="18">
        <v>4759.6480000000001</v>
      </c>
      <c r="D40" s="19"/>
      <c r="E40" s="19">
        <v>4759.6480000000001</v>
      </c>
      <c r="F40" s="6"/>
      <c r="G40" s="18">
        <v>4682.7929999999997</v>
      </c>
      <c r="H40" s="19"/>
      <c r="I40" s="19">
        <v>4682.7929999999997</v>
      </c>
      <c r="J40" s="6"/>
      <c r="K40" s="27">
        <v>98.385279751779947</v>
      </c>
      <c r="L40" s="19"/>
      <c r="M40" s="19">
        <v>98.385279751779947</v>
      </c>
      <c r="N40" s="19"/>
    </row>
    <row r="41" spans="1:14" s="5" customFormat="1" ht="36" customHeight="1">
      <c r="A41" s="201" t="s">
        <v>169</v>
      </c>
      <c r="B41" s="201" t="s">
        <v>170</v>
      </c>
      <c r="C41" s="18">
        <v>4878.4604799999997</v>
      </c>
      <c r="D41" s="19"/>
      <c r="E41" s="19">
        <v>4878.4604799999997</v>
      </c>
      <c r="F41" s="6"/>
      <c r="G41" s="18">
        <v>4878.4604799999997</v>
      </c>
      <c r="H41" s="19"/>
      <c r="I41" s="19">
        <v>4878.4604799999997</v>
      </c>
      <c r="J41" s="6"/>
      <c r="K41" s="27">
        <v>100</v>
      </c>
      <c r="L41" s="19"/>
      <c r="M41" s="19">
        <v>100</v>
      </c>
      <c r="N41" s="19"/>
    </row>
    <row r="42" spans="1:14" s="5" customFormat="1" ht="36" customHeight="1">
      <c r="A42" s="201" t="s">
        <v>299</v>
      </c>
      <c r="B42" s="201" t="s">
        <v>300</v>
      </c>
      <c r="C42" s="18">
        <v>12098.791520000001</v>
      </c>
      <c r="D42" s="19"/>
      <c r="E42" s="19">
        <v>12098.791520000001</v>
      </c>
      <c r="F42" s="6"/>
      <c r="G42" s="18">
        <v>12081.664119999999</v>
      </c>
      <c r="H42" s="19"/>
      <c r="I42" s="19">
        <v>12081.664119999999</v>
      </c>
      <c r="J42" s="6"/>
      <c r="K42" s="27">
        <v>99.858437101162636</v>
      </c>
      <c r="L42" s="19"/>
      <c r="M42" s="19">
        <v>99.858437101162636</v>
      </c>
      <c r="N42" s="19"/>
    </row>
    <row r="43" spans="1:14" s="77" customFormat="1" ht="12" customHeight="1">
      <c r="A43" s="191" t="s">
        <v>24</v>
      </c>
      <c r="B43" s="191" t="s">
        <v>302</v>
      </c>
      <c r="C43" s="16">
        <v>9574.6</v>
      </c>
      <c r="D43" s="15">
        <v>0</v>
      </c>
      <c r="E43" s="15">
        <v>1305.8</v>
      </c>
      <c r="F43" s="17">
        <v>8268.7999999999993</v>
      </c>
      <c r="G43" s="16">
        <v>9547.8768400000008</v>
      </c>
      <c r="H43" s="15">
        <v>0</v>
      </c>
      <c r="I43" s="15">
        <v>1279.1500000000001</v>
      </c>
      <c r="J43" s="17">
        <v>8268.7268399999994</v>
      </c>
      <c r="K43" s="29">
        <v>99.720895285442737</v>
      </c>
      <c r="L43" s="15"/>
      <c r="M43" s="15">
        <v>97.959105529177521</v>
      </c>
      <c r="N43" s="15">
        <v>99.999115228328179</v>
      </c>
    </row>
    <row r="44" spans="1:14" s="77" customFormat="1" ht="12" customHeight="1">
      <c r="A44" s="200" t="s">
        <v>305</v>
      </c>
      <c r="B44" s="200" t="s">
        <v>306</v>
      </c>
      <c r="C44" s="18">
        <v>7942.5</v>
      </c>
      <c r="D44" s="19">
        <v>0</v>
      </c>
      <c r="E44" s="19">
        <v>0</v>
      </c>
      <c r="F44" s="6">
        <v>7942.5</v>
      </c>
      <c r="G44" s="18">
        <v>7942.4268400000001</v>
      </c>
      <c r="H44" s="19">
        <v>0</v>
      </c>
      <c r="I44" s="19">
        <v>0</v>
      </c>
      <c r="J44" s="6">
        <v>7942.4268400000001</v>
      </c>
      <c r="K44" s="7">
        <v>99.999078879446017</v>
      </c>
      <c r="L44" s="8"/>
      <c r="M44" s="8"/>
      <c r="N44" s="8">
        <v>99.999078879446017</v>
      </c>
    </row>
    <row r="45" spans="1:14" s="77" customFormat="1" ht="12" customHeight="1">
      <c r="A45" s="185" t="s">
        <v>18</v>
      </c>
      <c r="B45" s="208" t="s">
        <v>309</v>
      </c>
      <c r="C45" s="18">
        <v>7292.5</v>
      </c>
      <c r="D45" s="19">
        <v>0</v>
      </c>
      <c r="E45" s="19">
        <v>0</v>
      </c>
      <c r="F45" s="6">
        <v>7292.5</v>
      </c>
      <c r="G45" s="18">
        <v>7292.4268400000001</v>
      </c>
      <c r="H45" s="19">
        <v>0</v>
      </c>
      <c r="I45" s="19">
        <v>0</v>
      </c>
      <c r="J45" s="6">
        <v>7292.4268400000001</v>
      </c>
      <c r="K45" s="7">
        <v>99.998996777511138</v>
      </c>
      <c r="L45" s="8"/>
      <c r="M45" s="8"/>
      <c r="N45" s="8">
        <v>99.998996777511138</v>
      </c>
    </row>
    <row r="46" spans="1:14" s="77" customFormat="1" ht="12" customHeight="1">
      <c r="A46" s="185" t="s">
        <v>23</v>
      </c>
      <c r="B46" s="185" t="s">
        <v>311</v>
      </c>
      <c r="C46" s="18">
        <v>650</v>
      </c>
      <c r="D46" s="19">
        <v>0</v>
      </c>
      <c r="E46" s="19">
        <v>0</v>
      </c>
      <c r="F46" s="6">
        <v>650</v>
      </c>
      <c r="G46" s="18">
        <v>650</v>
      </c>
      <c r="H46" s="19">
        <v>0</v>
      </c>
      <c r="I46" s="19">
        <v>0</v>
      </c>
      <c r="J46" s="6">
        <v>650</v>
      </c>
      <c r="K46" s="7">
        <v>100</v>
      </c>
      <c r="L46" s="8"/>
      <c r="M46" s="8"/>
      <c r="N46" s="8">
        <v>100</v>
      </c>
    </row>
    <row r="47" spans="1:14" s="77" customFormat="1" ht="12" customHeight="1">
      <c r="A47" s="185" t="s">
        <v>314</v>
      </c>
      <c r="B47" s="185" t="s">
        <v>315</v>
      </c>
      <c r="C47" s="18">
        <v>1632.1</v>
      </c>
      <c r="D47" s="19">
        <v>0</v>
      </c>
      <c r="E47" s="19">
        <v>1305.8</v>
      </c>
      <c r="F47" s="6">
        <v>326.3</v>
      </c>
      <c r="G47" s="18">
        <v>1605.45</v>
      </c>
      <c r="H47" s="19">
        <v>0</v>
      </c>
      <c r="I47" s="19">
        <v>1279.1500000000001</v>
      </c>
      <c r="J47" s="6">
        <v>326.3</v>
      </c>
      <c r="K47" s="7">
        <v>98.367134366766749</v>
      </c>
      <c r="L47" s="8"/>
      <c r="M47" s="8">
        <v>97.959105529177521</v>
      </c>
      <c r="N47" s="8">
        <v>100</v>
      </c>
    </row>
    <row r="48" spans="1:14" s="77" customFormat="1" ht="43.5" customHeight="1">
      <c r="A48" s="185" t="s">
        <v>20</v>
      </c>
      <c r="B48" s="185" t="s">
        <v>316</v>
      </c>
      <c r="C48" s="18">
        <v>1632.1</v>
      </c>
      <c r="D48" s="19">
        <v>0</v>
      </c>
      <c r="E48" s="19">
        <v>1305.8</v>
      </c>
      <c r="F48" s="6">
        <v>326.3</v>
      </c>
      <c r="G48" s="18">
        <v>1605.45</v>
      </c>
      <c r="H48" s="19">
        <v>0</v>
      </c>
      <c r="I48" s="19">
        <v>1279.1500000000001</v>
      </c>
      <c r="J48" s="6">
        <v>326.3</v>
      </c>
      <c r="K48" s="7">
        <v>98.367134366766749</v>
      </c>
      <c r="L48" s="8"/>
      <c r="M48" s="8">
        <v>97.959105529177521</v>
      </c>
      <c r="N48" s="8">
        <v>100</v>
      </c>
    </row>
    <row r="49" spans="1:59" s="77" customFormat="1" ht="12" customHeight="1">
      <c r="A49" s="185" t="s">
        <v>21</v>
      </c>
      <c r="B49" s="185" t="s">
        <v>317</v>
      </c>
      <c r="C49" s="18">
        <v>299.7</v>
      </c>
      <c r="D49" s="19"/>
      <c r="E49" s="19"/>
      <c r="F49" s="6">
        <v>299.7</v>
      </c>
      <c r="G49" s="18">
        <v>299.7</v>
      </c>
      <c r="H49" s="19"/>
      <c r="I49" s="19"/>
      <c r="J49" s="6">
        <v>299.7</v>
      </c>
      <c r="K49" s="7">
        <v>100</v>
      </c>
      <c r="L49" s="8"/>
      <c r="M49" s="8"/>
      <c r="N49" s="8">
        <v>100</v>
      </c>
    </row>
    <row r="50" spans="1:59" s="77" customFormat="1" ht="12" customHeight="1">
      <c r="A50" s="185" t="s">
        <v>319</v>
      </c>
      <c r="B50" s="185" t="s">
        <v>320</v>
      </c>
      <c r="C50" s="18">
        <v>1332.3999999999999</v>
      </c>
      <c r="D50" s="19"/>
      <c r="E50" s="19">
        <v>1305.8</v>
      </c>
      <c r="F50" s="6">
        <v>26.6</v>
      </c>
      <c r="G50" s="18">
        <v>1305.75</v>
      </c>
      <c r="H50" s="19"/>
      <c r="I50" s="19">
        <v>1279.1500000000001</v>
      </c>
      <c r="J50" s="6">
        <v>26.6</v>
      </c>
      <c r="K50" s="7">
        <v>97.999849894926456</v>
      </c>
      <c r="L50" s="8"/>
      <c r="M50" s="8">
        <v>97.959105529177521</v>
      </c>
      <c r="N50" s="8">
        <v>100</v>
      </c>
    </row>
    <row r="51" spans="1:59" s="30" customFormat="1" ht="36" customHeight="1">
      <c r="A51" s="191" t="s">
        <v>24</v>
      </c>
      <c r="B51" s="191" t="s">
        <v>322</v>
      </c>
      <c r="C51" s="16">
        <v>3745.9235899999999</v>
      </c>
      <c r="D51" s="15">
        <v>611.23541999999998</v>
      </c>
      <c r="E51" s="15">
        <v>2083.7145599999999</v>
      </c>
      <c r="F51" s="17">
        <v>1050.97361</v>
      </c>
      <c r="G51" s="16">
        <v>3745.9234899999997</v>
      </c>
      <c r="H51" s="15">
        <v>611.23541999999998</v>
      </c>
      <c r="I51" s="15">
        <v>2083.7144899999998</v>
      </c>
      <c r="J51" s="17">
        <v>1050.9735799999999</v>
      </c>
      <c r="K51" s="29">
        <v>99.999997330431384</v>
      </c>
      <c r="L51" s="15">
        <v>100</v>
      </c>
      <c r="M51" s="15">
        <v>99.999996640614725</v>
      </c>
      <c r="N51" s="15">
        <v>99.999997145503954</v>
      </c>
    </row>
    <row r="52" spans="1:59" s="30" customFormat="1" ht="36" customHeight="1">
      <c r="A52" s="189" t="s">
        <v>17</v>
      </c>
      <c r="B52" s="189" t="s">
        <v>329</v>
      </c>
      <c r="C52" s="18">
        <v>3694.9499799999999</v>
      </c>
      <c r="D52" s="19">
        <v>611.23541999999998</v>
      </c>
      <c r="E52" s="19">
        <v>2083.7145599999999</v>
      </c>
      <c r="F52" s="6">
        <v>1000</v>
      </c>
      <c r="G52" s="18">
        <v>3694.9498799999997</v>
      </c>
      <c r="H52" s="19">
        <v>611.23541999999998</v>
      </c>
      <c r="I52" s="19">
        <v>2083.7144899999998</v>
      </c>
      <c r="J52" s="6">
        <v>999.99996999999996</v>
      </c>
      <c r="K52" s="7">
        <v>99.999997293603414</v>
      </c>
      <c r="L52" s="8">
        <v>100</v>
      </c>
      <c r="M52" s="8">
        <v>99.999996640614725</v>
      </c>
      <c r="N52" s="8">
        <v>99.999996999999993</v>
      </c>
    </row>
    <row r="53" spans="1:59" s="127" customFormat="1" ht="36" customHeight="1">
      <c r="A53" s="187" t="s">
        <v>18</v>
      </c>
      <c r="B53" s="187" t="s">
        <v>332</v>
      </c>
      <c r="C53" s="18">
        <v>3694.9499799999999</v>
      </c>
      <c r="D53" s="19">
        <v>611.23541999999998</v>
      </c>
      <c r="E53" s="19">
        <v>2083.7145599999999</v>
      </c>
      <c r="F53" s="6">
        <v>1000</v>
      </c>
      <c r="G53" s="18">
        <v>3694.9498799999997</v>
      </c>
      <c r="H53" s="19">
        <v>611.23541999999998</v>
      </c>
      <c r="I53" s="19">
        <v>2083.7144899999998</v>
      </c>
      <c r="J53" s="6">
        <v>999.99996999999996</v>
      </c>
      <c r="K53" s="27">
        <v>99.999997293603414</v>
      </c>
      <c r="L53" s="19">
        <v>100</v>
      </c>
      <c r="M53" s="19">
        <v>99.999996640614725</v>
      </c>
      <c r="N53" s="19">
        <v>99.999996999999993</v>
      </c>
    </row>
    <row r="54" spans="1:59" s="33" customFormat="1" ht="36" customHeight="1">
      <c r="A54" s="198" t="s">
        <v>19</v>
      </c>
      <c r="B54" s="198" t="s">
        <v>333</v>
      </c>
      <c r="C54" s="18">
        <v>50.973610000000001</v>
      </c>
      <c r="D54" s="19">
        <v>0</v>
      </c>
      <c r="E54" s="19">
        <v>0</v>
      </c>
      <c r="F54" s="6">
        <v>50.973610000000001</v>
      </c>
      <c r="G54" s="18">
        <v>50.973610000000001</v>
      </c>
      <c r="H54" s="19">
        <v>0</v>
      </c>
      <c r="I54" s="19">
        <v>0</v>
      </c>
      <c r="J54" s="6">
        <v>50.973610000000001</v>
      </c>
      <c r="K54" s="7">
        <v>100</v>
      </c>
      <c r="L54" s="8"/>
      <c r="M54" s="8"/>
      <c r="N54" s="8">
        <v>100</v>
      </c>
    </row>
    <row r="55" spans="1:59" s="33" customFormat="1" ht="36" customHeight="1">
      <c r="A55" s="198" t="s">
        <v>20</v>
      </c>
      <c r="B55" s="198" t="s">
        <v>335</v>
      </c>
      <c r="C55" s="18">
        <v>50.973610000000001</v>
      </c>
      <c r="D55" s="19">
        <v>0</v>
      </c>
      <c r="E55" s="19">
        <v>0</v>
      </c>
      <c r="F55" s="6">
        <v>50.973610000000001</v>
      </c>
      <c r="G55" s="18">
        <v>50.973610000000001</v>
      </c>
      <c r="H55" s="19">
        <v>0</v>
      </c>
      <c r="I55" s="19">
        <v>0</v>
      </c>
      <c r="J55" s="6">
        <v>50.973610000000001</v>
      </c>
      <c r="K55" s="7">
        <v>100</v>
      </c>
      <c r="L55" s="8"/>
      <c r="M55" s="8"/>
      <c r="N55" s="8">
        <v>100</v>
      </c>
    </row>
    <row r="56" spans="1:59" s="30" customFormat="1" ht="36" customHeight="1">
      <c r="A56" s="199" t="s">
        <v>337</v>
      </c>
      <c r="B56" s="199" t="s">
        <v>338</v>
      </c>
      <c r="C56" s="16">
        <v>360</v>
      </c>
      <c r="D56" s="15"/>
      <c r="E56" s="15"/>
      <c r="F56" s="17">
        <v>360</v>
      </c>
      <c r="G56" s="16">
        <v>346.60719999999998</v>
      </c>
      <c r="H56" s="15">
        <v>0</v>
      </c>
      <c r="I56" s="15">
        <v>0</v>
      </c>
      <c r="J56" s="17">
        <v>346.60719999999998</v>
      </c>
      <c r="K56" s="29">
        <v>96.279777777777781</v>
      </c>
      <c r="L56" s="15"/>
      <c r="M56" s="15"/>
      <c r="N56" s="15">
        <v>96.279777777777781</v>
      </c>
    </row>
    <row r="57" spans="1:59" s="131" customFormat="1" ht="36" customHeight="1">
      <c r="A57" s="189" t="s">
        <v>342</v>
      </c>
      <c r="B57" s="189" t="s">
        <v>343</v>
      </c>
      <c r="C57" s="18">
        <v>360</v>
      </c>
      <c r="D57" s="19"/>
      <c r="E57" s="19"/>
      <c r="F57" s="6">
        <v>360</v>
      </c>
      <c r="G57" s="18">
        <v>346.60719999999998</v>
      </c>
      <c r="H57" s="19"/>
      <c r="I57" s="19"/>
      <c r="J57" s="6">
        <v>346.60719999999998</v>
      </c>
      <c r="K57" s="7">
        <v>96.279777777777781</v>
      </c>
      <c r="L57" s="8"/>
      <c r="M57" s="8"/>
      <c r="N57" s="8">
        <v>96.279777777777781</v>
      </c>
    </row>
    <row r="58" spans="1:59" s="131" customFormat="1" ht="36" customHeight="1">
      <c r="A58" s="189" t="s">
        <v>345</v>
      </c>
      <c r="B58" s="189" t="s">
        <v>346</v>
      </c>
      <c r="C58" s="18">
        <v>360</v>
      </c>
      <c r="D58" s="19"/>
      <c r="E58" s="19"/>
      <c r="F58" s="6">
        <v>360</v>
      </c>
      <c r="G58" s="18">
        <v>346.60719999999998</v>
      </c>
      <c r="H58" s="19"/>
      <c r="I58" s="19"/>
      <c r="J58" s="6">
        <v>346.60719999999998</v>
      </c>
      <c r="K58" s="7">
        <v>96.279777777777781</v>
      </c>
      <c r="L58" s="8"/>
      <c r="M58" s="8"/>
      <c r="N58" s="8">
        <v>96.279777777777781</v>
      </c>
    </row>
    <row r="59" spans="1:59" s="131" customFormat="1" ht="45.75" customHeight="1">
      <c r="A59" s="191" t="s">
        <v>14</v>
      </c>
      <c r="B59" s="191" t="s">
        <v>653</v>
      </c>
      <c r="C59" s="16">
        <v>147681.19022000002</v>
      </c>
      <c r="D59" s="15">
        <v>2915.9247800000003</v>
      </c>
      <c r="E59" s="15">
        <v>15238.823859999999</v>
      </c>
      <c r="F59" s="17">
        <v>129526.44158</v>
      </c>
      <c r="G59" s="16">
        <v>142715.82106000002</v>
      </c>
      <c r="H59" s="15">
        <v>2915.9247800000003</v>
      </c>
      <c r="I59" s="15">
        <v>14908.734109999999</v>
      </c>
      <c r="J59" s="17">
        <v>124891.16217000003</v>
      </c>
      <c r="K59" s="29">
        <v>96.637778208177281</v>
      </c>
      <c r="L59" s="15">
        <v>100</v>
      </c>
      <c r="M59" s="15">
        <v>97.833889589954225</v>
      </c>
      <c r="N59" s="15">
        <v>96.421364353519223</v>
      </c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</row>
    <row r="60" spans="1:59" s="131" customFormat="1" ht="36" customHeight="1">
      <c r="A60" s="189" t="s">
        <v>1665</v>
      </c>
      <c r="B60" s="189" t="s">
        <v>369</v>
      </c>
      <c r="C60" s="18">
        <v>31783.988949999999</v>
      </c>
      <c r="D60" s="19">
        <v>374.92806000000002</v>
      </c>
      <c r="E60" s="19">
        <v>10958.63747</v>
      </c>
      <c r="F60" s="6">
        <v>20450.423420000003</v>
      </c>
      <c r="G60" s="18">
        <v>31079.912480000006</v>
      </c>
      <c r="H60" s="19">
        <v>374.92806000000002</v>
      </c>
      <c r="I60" s="19">
        <v>10740.081399999999</v>
      </c>
      <c r="J60" s="6">
        <v>19964.903020000005</v>
      </c>
      <c r="K60" s="27">
        <v>97.784807718415749</v>
      </c>
      <c r="L60" s="19">
        <v>100</v>
      </c>
      <c r="M60" s="19">
        <v>98.005627336442942</v>
      </c>
      <c r="N60" s="19">
        <v>97.62586627167255</v>
      </c>
    </row>
    <row r="61" spans="1:59" s="131" customFormat="1" ht="36" customHeight="1">
      <c r="A61" s="189" t="s">
        <v>18</v>
      </c>
      <c r="B61" s="189" t="s">
        <v>370</v>
      </c>
      <c r="C61" s="18">
        <v>31340.325000000001</v>
      </c>
      <c r="D61" s="19"/>
      <c r="E61" s="19">
        <v>10897.6</v>
      </c>
      <c r="F61" s="6">
        <v>20442.725000000002</v>
      </c>
      <c r="G61" s="18">
        <v>30636.248530000001</v>
      </c>
      <c r="H61" s="19"/>
      <c r="I61" s="19">
        <v>10679.04393</v>
      </c>
      <c r="J61" s="6">
        <v>19957.204600000005</v>
      </c>
      <c r="K61" s="27">
        <v>97.753448727797178</v>
      </c>
      <c r="L61" s="19"/>
      <c r="M61" s="19">
        <v>97.994456852885037</v>
      </c>
      <c r="N61" s="19">
        <v>97.624972208939866</v>
      </c>
    </row>
    <row r="62" spans="1:59" s="131" customFormat="1" ht="36" customHeight="1">
      <c r="A62" s="189" t="s">
        <v>23</v>
      </c>
      <c r="B62" s="189" t="s">
        <v>1551</v>
      </c>
      <c r="C62" s="18">
        <v>443.66395</v>
      </c>
      <c r="D62" s="19">
        <v>374.92806000000002</v>
      </c>
      <c r="E62" s="19">
        <v>61.037469999999999</v>
      </c>
      <c r="F62" s="6">
        <v>7.6984199999999996</v>
      </c>
      <c r="G62" s="18">
        <v>443.66395</v>
      </c>
      <c r="H62" s="19">
        <v>374.92806000000002</v>
      </c>
      <c r="I62" s="19">
        <v>61.037469999999999</v>
      </c>
      <c r="J62" s="6">
        <v>7.6984199999999996</v>
      </c>
      <c r="K62" s="27">
        <v>100</v>
      </c>
      <c r="L62" s="19">
        <v>100</v>
      </c>
      <c r="M62" s="19">
        <v>100</v>
      </c>
      <c r="N62" s="19">
        <v>100</v>
      </c>
    </row>
    <row r="63" spans="1:59" s="127" customFormat="1" ht="36" customHeight="1">
      <c r="A63" s="195" t="s">
        <v>1666</v>
      </c>
      <c r="B63" s="195" t="s">
        <v>372</v>
      </c>
      <c r="C63" s="18">
        <v>25615.076999999997</v>
      </c>
      <c r="D63" s="19"/>
      <c r="E63" s="19"/>
      <c r="F63" s="6">
        <v>25615.076999999997</v>
      </c>
      <c r="G63" s="18">
        <v>25105.934020000001</v>
      </c>
      <c r="H63" s="19"/>
      <c r="I63" s="19"/>
      <c r="J63" s="6">
        <v>25105.934020000001</v>
      </c>
      <c r="K63" s="27">
        <v>98.012330862796176</v>
      </c>
      <c r="L63" s="19"/>
      <c r="M63" s="19"/>
      <c r="N63" s="19">
        <v>98.012330862796176</v>
      </c>
    </row>
    <row r="64" spans="1:59" s="127" customFormat="1" ht="36" customHeight="1">
      <c r="A64" s="195" t="s">
        <v>373</v>
      </c>
      <c r="B64" s="195" t="s">
        <v>374</v>
      </c>
      <c r="C64" s="18">
        <v>25615.076999999997</v>
      </c>
      <c r="D64" s="19"/>
      <c r="E64" s="19"/>
      <c r="F64" s="6">
        <v>25615.076999999997</v>
      </c>
      <c r="G64" s="18">
        <v>25105.934020000001</v>
      </c>
      <c r="H64" s="19"/>
      <c r="I64" s="19"/>
      <c r="J64" s="6">
        <v>25105.934020000001</v>
      </c>
      <c r="K64" s="27">
        <v>98.012330862796176</v>
      </c>
      <c r="L64" s="19"/>
      <c r="M64" s="19"/>
      <c r="N64" s="19">
        <v>98.012330862796176</v>
      </c>
    </row>
    <row r="65" spans="1:16" s="127" customFormat="1" ht="36" customHeight="1">
      <c r="A65" s="195" t="s">
        <v>1667</v>
      </c>
      <c r="B65" s="195" t="s">
        <v>377</v>
      </c>
      <c r="C65" s="18">
        <v>8129.6692700000003</v>
      </c>
      <c r="D65" s="19">
        <v>2540.9967200000001</v>
      </c>
      <c r="E65" s="19">
        <v>2600.1903899999998</v>
      </c>
      <c r="F65" s="6">
        <v>2988.48216</v>
      </c>
      <c r="G65" s="18">
        <v>7741.4082799999996</v>
      </c>
      <c r="H65" s="19">
        <v>2540.9967200000001</v>
      </c>
      <c r="I65" s="19">
        <v>2538.6527099999998</v>
      </c>
      <c r="J65" s="6">
        <v>2661.7588499999997</v>
      </c>
      <c r="K65" s="27">
        <v>95.224147783812612</v>
      </c>
      <c r="L65" s="19">
        <v>100</v>
      </c>
      <c r="M65" s="19">
        <v>97.633339457115682</v>
      </c>
      <c r="N65" s="19">
        <v>89.067249108155949</v>
      </c>
    </row>
    <row r="66" spans="1:16" s="30" customFormat="1" ht="36" customHeight="1">
      <c r="A66" s="189" t="s">
        <v>379</v>
      </c>
      <c r="B66" s="189" t="s">
        <v>380</v>
      </c>
      <c r="C66" s="18">
        <v>1502.3</v>
      </c>
      <c r="D66" s="19"/>
      <c r="E66" s="19"/>
      <c r="F66" s="6">
        <v>1502.3</v>
      </c>
      <c r="G66" s="18">
        <v>1472.17669</v>
      </c>
      <c r="H66" s="19"/>
      <c r="I66" s="19"/>
      <c r="J66" s="6">
        <v>1472.17669</v>
      </c>
      <c r="K66" s="27">
        <v>97.994853890700924</v>
      </c>
      <c r="L66" s="19"/>
      <c r="M66" s="19"/>
      <c r="N66" s="19">
        <v>97.994853890700924</v>
      </c>
    </row>
    <row r="67" spans="1:16" s="30" customFormat="1" ht="36" customHeight="1">
      <c r="A67" s="189" t="s">
        <v>381</v>
      </c>
      <c r="B67" s="189" t="s">
        <v>382</v>
      </c>
      <c r="C67" s="18">
        <v>3006.9121599999999</v>
      </c>
      <c r="D67" s="19">
        <v>2540.9967200000001</v>
      </c>
      <c r="E67" s="19">
        <v>413.73327999999998</v>
      </c>
      <c r="F67" s="19">
        <v>52.182160000000003</v>
      </c>
      <c r="G67" s="18">
        <v>3006.9121599999999</v>
      </c>
      <c r="H67" s="19">
        <v>2540.9967200000001</v>
      </c>
      <c r="I67" s="19">
        <v>413.73327999999998</v>
      </c>
      <c r="J67" s="19">
        <v>52.182160000000003</v>
      </c>
      <c r="K67" s="27">
        <v>100</v>
      </c>
      <c r="L67" s="19">
        <v>100</v>
      </c>
      <c r="M67" s="19">
        <v>100</v>
      </c>
      <c r="N67" s="19">
        <v>100</v>
      </c>
    </row>
    <row r="68" spans="1:16" s="30" customFormat="1" ht="36" customHeight="1">
      <c r="A68" s="189" t="s">
        <v>1554</v>
      </c>
      <c r="B68" s="189" t="s">
        <v>1139</v>
      </c>
      <c r="C68" s="18">
        <v>2186.4571099999998</v>
      </c>
      <c r="D68" s="19"/>
      <c r="E68" s="19">
        <v>2186.4571099999998</v>
      </c>
      <c r="F68" s="6"/>
      <c r="G68" s="18">
        <v>2124.9194299999999</v>
      </c>
      <c r="H68" s="19"/>
      <c r="I68" s="19">
        <v>2124.9194299999999</v>
      </c>
      <c r="J68" s="6"/>
      <c r="K68" s="27">
        <v>97.185507105602454</v>
      </c>
      <c r="L68" s="19"/>
      <c r="M68" s="19">
        <v>97.185507105602454</v>
      </c>
      <c r="N68" s="19"/>
    </row>
    <row r="69" spans="1:16" s="30" customFormat="1" ht="36" customHeight="1">
      <c r="A69" s="189" t="s">
        <v>1558</v>
      </c>
      <c r="B69" s="189" t="s">
        <v>634</v>
      </c>
      <c r="C69" s="18">
        <v>1434</v>
      </c>
      <c r="D69" s="19"/>
      <c r="E69" s="19"/>
      <c r="F69" s="6">
        <v>1434</v>
      </c>
      <c r="G69" s="18">
        <v>1137.4000000000001</v>
      </c>
      <c r="H69" s="19"/>
      <c r="I69" s="19"/>
      <c r="J69" s="6">
        <v>1137.4000000000001</v>
      </c>
      <c r="K69" s="27">
        <v>79.316596931659703</v>
      </c>
      <c r="L69" s="19"/>
      <c r="M69" s="19"/>
      <c r="N69" s="19">
        <v>79.316596931659703</v>
      </c>
    </row>
    <row r="70" spans="1:16" s="127" customFormat="1" ht="36" customHeight="1">
      <c r="A70" s="195" t="s">
        <v>1668</v>
      </c>
      <c r="B70" s="195" t="s">
        <v>383</v>
      </c>
      <c r="C70" s="18">
        <v>20878.8</v>
      </c>
      <c r="D70" s="19"/>
      <c r="E70" s="19"/>
      <c r="F70" s="6">
        <v>20878.8</v>
      </c>
      <c r="G70" s="18">
        <v>20456.841550000001</v>
      </c>
      <c r="H70" s="19"/>
      <c r="I70" s="19"/>
      <c r="J70" s="6">
        <v>20456.841550000001</v>
      </c>
      <c r="K70" s="27">
        <v>97.979010048470229</v>
      </c>
      <c r="L70" s="19"/>
      <c r="M70" s="19"/>
      <c r="N70" s="19">
        <v>97.979010048470229</v>
      </c>
      <c r="O70" s="19"/>
      <c r="P70" s="19"/>
    </row>
    <row r="71" spans="1:16" s="127" customFormat="1" ht="36" customHeight="1">
      <c r="A71" s="195" t="s">
        <v>384</v>
      </c>
      <c r="B71" s="195" t="s">
        <v>385</v>
      </c>
      <c r="C71" s="18">
        <v>20878.8</v>
      </c>
      <c r="D71" s="19"/>
      <c r="E71" s="19"/>
      <c r="F71" s="6">
        <v>20878.8</v>
      </c>
      <c r="G71" s="18">
        <v>20456.841550000001</v>
      </c>
      <c r="H71" s="19"/>
      <c r="I71" s="19"/>
      <c r="J71" s="6">
        <v>20456.841550000001</v>
      </c>
      <c r="K71" s="27">
        <v>97.979010048470229</v>
      </c>
      <c r="L71" s="19"/>
      <c r="M71" s="19"/>
      <c r="N71" s="19">
        <v>97.979010048470229</v>
      </c>
    </row>
    <row r="72" spans="1:16" s="127" customFormat="1" ht="36" customHeight="1">
      <c r="A72" s="195" t="s">
        <v>1669</v>
      </c>
      <c r="B72" s="195" t="s">
        <v>387</v>
      </c>
      <c r="C72" s="18">
        <v>61273.654999999999</v>
      </c>
      <c r="D72" s="19"/>
      <c r="E72" s="19">
        <v>1679.9960000000001</v>
      </c>
      <c r="F72" s="6">
        <v>59593.659</v>
      </c>
      <c r="G72" s="18">
        <v>58331.679329999999</v>
      </c>
      <c r="H72" s="19"/>
      <c r="I72" s="19">
        <v>1630</v>
      </c>
      <c r="J72" s="6">
        <v>56701.679329999999</v>
      </c>
      <c r="K72" s="27">
        <v>95.198628725510176</v>
      </c>
      <c r="L72" s="27"/>
      <c r="M72" s="27">
        <v>97.02404053342984</v>
      </c>
      <c r="N72" s="27">
        <v>95.147168812037535</v>
      </c>
    </row>
    <row r="73" spans="1:16" s="127" customFormat="1" ht="36" customHeight="1">
      <c r="A73" s="195" t="s">
        <v>388</v>
      </c>
      <c r="B73" s="195" t="s">
        <v>389</v>
      </c>
      <c r="C73" s="18">
        <v>60641.154999999999</v>
      </c>
      <c r="D73" s="19"/>
      <c r="E73" s="19">
        <v>1679.9960000000001</v>
      </c>
      <c r="F73" s="6">
        <v>58961.159</v>
      </c>
      <c r="G73" s="18">
        <v>57745.189059999997</v>
      </c>
      <c r="H73" s="19"/>
      <c r="I73" s="19">
        <v>1630</v>
      </c>
      <c r="J73" s="6">
        <v>56115.189059999997</v>
      </c>
      <c r="K73" s="27">
        <v>95.224421533527845</v>
      </c>
      <c r="L73" s="27"/>
      <c r="M73" s="27">
        <v>97.02404053342984</v>
      </c>
      <c r="N73" s="27">
        <v>95.173144510269879</v>
      </c>
    </row>
    <row r="74" spans="1:16" s="30" customFormat="1" ht="36" customHeight="1">
      <c r="A74" s="189" t="s">
        <v>390</v>
      </c>
      <c r="B74" s="189" t="s">
        <v>391</v>
      </c>
      <c r="C74" s="18">
        <v>562.5</v>
      </c>
      <c r="D74" s="19"/>
      <c r="E74" s="19"/>
      <c r="F74" s="6">
        <v>562.5</v>
      </c>
      <c r="G74" s="18">
        <v>521.55447000000004</v>
      </c>
      <c r="H74" s="19"/>
      <c r="I74" s="19"/>
      <c r="J74" s="6">
        <v>521.55447000000004</v>
      </c>
      <c r="K74" s="27">
        <v>92.720794666666677</v>
      </c>
      <c r="L74" s="19"/>
      <c r="M74" s="19"/>
      <c r="N74" s="19">
        <v>92.720794666666677</v>
      </c>
    </row>
    <row r="75" spans="1:16" s="30" customFormat="1" ht="36" customHeight="1">
      <c r="A75" s="189" t="s">
        <v>392</v>
      </c>
      <c r="B75" s="189" t="s">
        <v>393</v>
      </c>
      <c r="C75" s="18">
        <v>70</v>
      </c>
      <c r="D75" s="19"/>
      <c r="E75" s="19"/>
      <c r="F75" s="6">
        <v>70</v>
      </c>
      <c r="G75" s="18">
        <v>64.9358</v>
      </c>
      <c r="H75" s="19"/>
      <c r="I75" s="19"/>
      <c r="J75" s="6">
        <v>64.9358</v>
      </c>
      <c r="K75" s="27">
        <v>92.765428571428572</v>
      </c>
      <c r="L75" s="19"/>
      <c r="M75" s="19"/>
      <c r="N75" s="19">
        <v>92.765428571428572</v>
      </c>
    </row>
    <row r="76" spans="1:16" s="30" customFormat="1" ht="36" customHeight="1">
      <c r="A76" s="191" t="s">
        <v>24</v>
      </c>
      <c r="B76" s="191" t="s">
        <v>395</v>
      </c>
      <c r="C76" s="16">
        <v>52379.298579999995</v>
      </c>
      <c r="D76" s="15">
        <v>0</v>
      </c>
      <c r="E76" s="15">
        <v>2904.1639999999998</v>
      </c>
      <c r="F76" s="17">
        <v>49475.134579999998</v>
      </c>
      <c r="G76" s="16">
        <v>51892.487130000001</v>
      </c>
      <c r="H76" s="15">
        <v>0</v>
      </c>
      <c r="I76" s="15">
        <v>2834.1639999999998</v>
      </c>
      <c r="J76" s="17">
        <v>49058.323130000004</v>
      </c>
      <c r="K76" s="29">
        <v>99.07060334292855</v>
      </c>
      <c r="L76" s="15"/>
      <c r="M76" s="15">
        <v>97.589667801129693</v>
      </c>
      <c r="N76" s="15">
        <v>99.157533469007504</v>
      </c>
    </row>
    <row r="77" spans="1:16" s="30" customFormat="1" ht="36" customHeight="1">
      <c r="A77" s="187" t="s">
        <v>305</v>
      </c>
      <c r="B77" s="187" t="s">
        <v>407</v>
      </c>
      <c r="C77" s="18">
        <v>2856.02</v>
      </c>
      <c r="D77" s="19"/>
      <c r="E77" s="19">
        <v>1599.3</v>
      </c>
      <c r="F77" s="6">
        <v>1256.72</v>
      </c>
      <c r="G77" s="18">
        <v>2856.02</v>
      </c>
      <c r="H77" s="19"/>
      <c r="I77" s="19">
        <v>1599.3</v>
      </c>
      <c r="J77" s="6">
        <v>1256.72</v>
      </c>
      <c r="K77" s="27">
        <v>100</v>
      </c>
      <c r="L77" s="19"/>
      <c r="M77" s="19">
        <v>100</v>
      </c>
      <c r="N77" s="19">
        <v>100</v>
      </c>
    </row>
    <row r="78" spans="1:16" s="30" customFormat="1" ht="36" customHeight="1">
      <c r="A78" s="196" t="s">
        <v>18</v>
      </c>
      <c r="B78" s="185" t="s">
        <v>409</v>
      </c>
      <c r="C78" s="18">
        <v>131.5</v>
      </c>
      <c r="D78" s="19"/>
      <c r="E78" s="19"/>
      <c r="F78" s="6">
        <v>131.5</v>
      </c>
      <c r="G78" s="18">
        <v>131.5</v>
      </c>
      <c r="H78" s="19"/>
      <c r="I78" s="19"/>
      <c r="J78" s="6">
        <v>131.5</v>
      </c>
      <c r="K78" s="27">
        <v>100</v>
      </c>
      <c r="L78" s="19"/>
      <c r="M78" s="19"/>
      <c r="N78" s="19">
        <v>100</v>
      </c>
    </row>
    <row r="79" spans="1:16" s="30" customFormat="1" ht="36" customHeight="1">
      <c r="A79" s="196" t="s">
        <v>23</v>
      </c>
      <c r="B79" s="197" t="s">
        <v>411</v>
      </c>
      <c r="C79" s="18">
        <v>923.5</v>
      </c>
      <c r="D79" s="19"/>
      <c r="E79" s="19"/>
      <c r="F79" s="6">
        <v>923.5</v>
      </c>
      <c r="G79" s="18">
        <v>923.5</v>
      </c>
      <c r="H79" s="19"/>
      <c r="I79" s="19"/>
      <c r="J79" s="6">
        <v>923.5</v>
      </c>
      <c r="K79" s="27">
        <v>100</v>
      </c>
      <c r="L79" s="19"/>
      <c r="M79" s="19"/>
      <c r="N79" s="19">
        <v>100</v>
      </c>
    </row>
    <row r="80" spans="1:16" s="30" customFormat="1" ht="36" customHeight="1">
      <c r="A80" s="196" t="s">
        <v>242</v>
      </c>
      <c r="B80" s="185" t="s">
        <v>413</v>
      </c>
      <c r="C80" s="18">
        <v>1801.02</v>
      </c>
      <c r="D80" s="19"/>
      <c r="E80" s="19">
        <v>1599.3</v>
      </c>
      <c r="F80" s="6">
        <v>201.72</v>
      </c>
      <c r="G80" s="18">
        <v>1801.02</v>
      </c>
      <c r="H80" s="19"/>
      <c r="I80" s="19">
        <v>1599.3</v>
      </c>
      <c r="J80" s="6">
        <v>201.72</v>
      </c>
      <c r="K80" s="27">
        <v>100</v>
      </c>
      <c r="L80" s="27"/>
      <c r="M80" s="27">
        <v>100</v>
      </c>
      <c r="N80" s="27">
        <v>100</v>
      </c>
    </row>
    <row r="81" spans="1:14" s="30" customFormat="1" ht="36" customHeight="1">
      <c r="A81" s="195" t="s">
        <v>314</v>
      </c>
      <c r="B81" s="195" t="s">
        <v>414</v>
      </c>
      <c r="C81" s="18">
        <v>24531.05141</v>
      </c>
      <c r="D81" s="19"/>
      <c r="E81" s="19"/>
      <c r="F81" s="6">
        <v>24531.05141</v>
      </c>
      <c r="G81" s="18">
        <v>24464.27392</v>
      </c>
      <c r="H81" s="19"/>
      <c r="I81" s="19"/>
      <c r="J81" s="6">
        <v>24464.27392</v>
      </c>
      <c r="K81" s="27">
        <v>99.727783824329762</v>
      </c>
      <c r="L81" s="19"/>
      <c r="M81" s="19"/>
      <c r="N81" s="19">
        <v>99.727783824329762</v>
      </c>
    </row>
    <row r="82" spans="1:14" s="30" customFormat="1" ht="36" customHeight="1">
      <c r="A82" s="185" t="s">
        <v>20</v>
      </c>
      <c r="B82" s="185" t="s">
        <v>416</v>
      </c>
      <c r="C82" s="18">
        <v>24531.05141</v>
      </c>
      <c r="D82" s="19"/>
      <c r="E82" s="19"/>
      <c r="F82" s="6">
        <v>24531.05141</v>
      </c>
      <c r="G82" s="18">
        <v>24464.27392</v>
      </c>
      <c r="H82" s="19"/>
      <c r="I82" s="19"/>
      <c r="J82" s="6">
        <v>24464.27392</v>
      </c>
      <c r="K82" s="27">
        <v>99.727783824329762</v>
      </c>
      <c r="L82" s="19"/>
      <c r="M82" s="19"/>
      <c r="N82" s="19">
        <v>99.727783824329762</v>
      </c>
    </row>
    <row r="83" spans="1:14" s="30" customFormat="1" ht="36" customHeight="1">
      <c r="A83" s="195" t="s">
        <v>423</v>
      </c>
      <c r="B83" s="195" t="s">
        <v>424</v>
      </c>
      <c r="C83" s="18">
        <v>24992.227169999998</v>
      </c>
      <c r="D83" s="19">
        <v>0</v>
      </c>
      <c r="E83" s="19">
        <v>1304.864</v>
      </c>
      <c r="F83" s="6">
        <v>23687.363170000001</v>
      </c>
      <c r="G83" s="18">
        <v>24572.193209999998</v>
      </c>
      <c r="H83" s="19">
        <v>0</v>
      </c>
      <c r="I83" s="19">
        <v>1234.864</v>
      </c>
      <c r="J83" s="6">
        <v>23337.32921</v>
      </c>
      <c r="K83" s="27">
        <v>98.319341621125318</v>
      </c>
      <c r="L83" s="19"/>
      <c r="M83" s="19">
        <v>94.635456262108548</v>
      </c>
      <c r="N83" s="19">
        <v>98.522275537855904</v>
      </c>
    </row>
    <row r="84" spans="1:14" s="30" customFormat="1" ht="36" customHeight="1">
      <c r="A84" s="185" t="s">
        <v>384</v>
      </c>
      <c r="B84" s="185" t="s">
        <v>425</v>
      </c>
      <c r="C84" s="18">
        <v>24992.227169999998</v>
      </c>
      <c r="D84" s="19"/>
      <c r="E84" s="19">
        <v>1304.864</v>
      </c>
      <c r="F84" s="6">
        <v>23687.363170000001</v>
      </c>
      <c r="G84" s="18">
        <v>24572.193209999998</v>
      </c>
      <c r="H84" s="19"/>
      <c r="I84" s="19">
        <v>1234.864</v>
      </c>
      <c r="J84" s="6">
        <v>23337.32921</v>
      </c>
      <c r="K84" s="27">
        <v>98.319341621125318</v>
      </c>
      <c r="L84" s="27"/>
      <c r="M84" s="27">
        <v>94.635456262108548</v>
      </c>
      <c r="N84" s="27">
        <v>98.522275537855904</v>
      </c>
    </row>
    <row r="85" spans="1:14" s="131" customFormat="1" ht="36" customHeight="1">
      <c r="A85" s="191" t="s">
        <v>337</v>
      </c>
      <c r="B85" s="191" t="s">
        <v>426</v>
      </c>
      <c r="C85" s="16">
        <v>17260.404200000001</v>
      </c>
      <c r="D85" s="15"/>
      <c r="E85" s="15">
        <v>2605.4850000000001</v>
      </c>
      <c r="F85" s="17">
        <v>14654.919199999998</v>
      </c>
      <c r="G85" s="16">
        <v>17200.575440000001</v>
      </c>
      <c r="H85" s="15"/>
      <c r="I85" s="15">
        <v>2605.4807999999998</v>
      </c>
      <c r="J85" s="17">
        <v>14595.094639999999</v>
      </c>
      <c r="K85" s="29">
        <v>99.653375672395896</v>
      </c>
      <c r="L85" s="15"/>
      <c r="M85" s="15"/>
      <c r="N85" s="15">
        <v>99.591778301991596</v>
      </c>
    </row>
    <row r="86" spans="1:14" s="33" customFormat="1" ht="12" customHeight="1">
      <c r="A86" s="187" t="s">
        <v>19</v>
      </c>
      <c r="B86" s="187" t="s">
        <v>433</v>
      </c>
      <c r="C86" s="18">
        <v>17260.404200000001</v>
      </c>
      <c r="D86" s="19">
        <v>0</v>
      </c>
      <c r="E86" s="19">
        <v>2605.4850000000001</v>
      </c>
      <c r="F86" s="6">
        <v>14654.919199999998</v>
      </c>
      <c r="G86" s="18">
        <v>17200.575440000001</v>
      </c>
      <c r="H86" s="19">
        <v>0</v>
      </c>
      <c r="I86" s="19">
        <v>2605.4807999999998</v>
      </c>
      <c r="J86" s="6">
        <v>14595.094639999999</v>
      </c>
      <c r="K86" s="7">
        <v>99.653375672395896</v>
      </c>
      <c r="L86" s="8"/>
      <c r="M86" s="8"/>
      <c r="N86" s="8">
        <v>99.591778301991596</v>
      </c>
    </row>
    <row r="87" spans="1:14" s="33" customFormat="1" ht="36" customHeight="1">
      <c r="A87" s="187" t="s">
        <v>434</v>
      </c>
      <c r="B87" s="187" t="s">
        <v>435</v>
      </c>
      <c r="C87" s="18">
        <v>14326.3</v>
      </c>
      <c r="D87" s="19"/>
      <c r="E87" s="19"/>
      <c r="F87" s="6">
        <v>14326.3</v>
      </c>
      <c r="G87" s="18">
        <v>14266.47544</v>
      </c>
      <c r="H87" s="19"/>
      <c r="I87" s="19"/>
      <c r="J87" s="6">
        <v>14266.47544</v>
      </c>
      <c r="K87" s="7">
        <v>99.582414440574325</v>
      </c>
      <c r="L87" s="8"/>
      <c r="M87" s="8"/>
      <c r="N87" s="8">
        <v>99.582414440574325</v>
      </c>
    </row>
    <row r="88" spans="1:14" s="33" customFormat="1" ht="36" customHeight="1">
      <c r="A88" s="189" t="s">
        <v>417</v>
      </c>
      <c r="B88" s="189" t="s">
        <v>437</v>
      </c>
      <c r="C88" s="18">
        <v>6600</v>
      </c>
      <c r="D88" s="19"/>
      <c r="E88" s="19"/>
      <c r="F88" s="6">
        <v>6600</v>
      </c>
      <c r="G88" s="18">
        <v>6600</v>
      </c>
      <c r="H88" s="19"/>
      <c r="I88" s="19"/>
      <c r="J88" s="6">
        <v>6600</v>
      </c>
      <c r="K88" s="7">
        <v>100</v>
      </c>
      <c r="L88" s="8"/>
      <c r="M88" s="8"/>
      <c r="N88" s="8">
        <v>100</v>
      </c>
    </row>
    <row r="89" spans="1:14" s="33" customFormat="1" ht="36" customHeight="1">
      <c r="A89" s="189" t="s">
        <v>418</v>
      </c>
      <c r="B89" s="189" t="s">
        <v>1571</v>
      </c>
      <c r="C89" s="18">
        <v>2688.6</v>
      </c>
      <c r="D89" s="19"/>
      <c r="E89" s="19"/>
      <c r="F89" s="6">
        <v>2688.6</v>
      </c>
      <c r="G89" s="18">
        <v>2688.4886000000001</v>
      </c>
      <c r="H89" s="19"/>
      <c r="I89" s="19"/>
      <c r="J89" s="6">
        <v>2688.4886000000001</v>
      </c>
      <c r="K89" s="7">
        <v>99.99585657963253</v>
      </c>
      <c r="L89" s="8"/>
      <c r="M89" s="8"/>
      <c r="N89" s="8">
        <v>99.99585657963253</v>
      </c>
    </row>
    <row r="90" spans="1:14" s="33" customFormat="1" ht="36" customHeight="1">
      <c r="A90" s="189" t="s">
        <v>419</v>
      </c>
      <c r="B90" s="189" t="s">
        <v>442</v>
      </c>
      <c r="C90" s="18">
        <v>4711.3999999999996</v>
      </c>
      <c r="D90" s="19"/>
      <c r="E90" s="19"/>
      <c r="F90" s="6">
        <v>4711.3999999999996</v>
      </c>
      <c r="G90" s="18">
        <v>4651.7250000000004</v>
      </c>
      <c r="H90" s="19"/>
      <c r="I90" s="19"/>
      <c r="J90" s="6">
        <v>4651.7250000000004</v>
      </c>
      <c r="K90" s="7">
        <v>98.733391348643735</v>
      </c>
      <c r="L90" s="8"/>
      <c r="M90" s="8"/>
      <c r="N90" s="8">
        <v>98.733391348643735</v>
      </c>
    </row>
    <row r="91" spans="1:14" s="33" customFormat="1" ht="36" customHeight="1">
      <c r="A91" s="189" t="s">
        <v>443</v>
      </c>
      <c r="B91" s="189" t="s">
        <v>444</v>
      </c>
      <c r="C91" s="18">
        <v>326.3</v>
      </c>
      <c r="D91" s="19"/>
      <c r="E91" s="19"/>
      <c r="F91" s="6">
        <v>326.3</v>
      </c>
      <c r="G91" s="18">
        <v>326.26184000000001</v>
      </c>
      <c r="H91" s="19"/>
      <c r="I91" s="19"/>
      <c r="J91" s="6">
        <v>326.26184000000001</v>
      </c>
      <c r="K91" s="7">
        <v>99.988305240576153</v>
      </c>
      <c r="L91" s="8"/>
      <c r="M91" s="8"/>
      <c r="N91" s="8">
        <v>99.988305240576153</v>
      </c>
    </row>
    <row r="92" spans="1:14" s="33" customFormat="1" ht="36" customHeight="1">
      <c r="A92" s="187" t="s">
        <v>1573</v>
      </c>
      <c r="B92" s="187" t="s">
        <v>1495</v>
      </c>
      <c r="C92" s="18">
        <v>2934.1042000000002</v>
      </c>
      <c r="D92" s="19"/>
      <c r="E92" s="19">
        <v>2605.4850000000001</v>
      </c>
      <c r="F92" s="6">
        <v>328.61919999999998</v>
      </c>
      <c r="G92" s="18">
        <v>2934.1</v>
      </c>
      <c r="H92" s="19"/>
      <c r="I92" s="19">
        <v>2605.4807999999998</v>
      </c>
      <c r="J92" s="6">
        <v>328.61919999999998</v>
      </c>
      <c r="K92" s="7">
        <v>99.99985685579945</v>
      </c>
      <c r="L92" s="7"/>
      <c r="M92" s="7">
        <v>99.999838801605065</v>
      </c>
      <c r="N92" s="8">
        <v>100</v>
      </c>
    </row>
    <row r="93" spans="1:14" s="33" customFormat="1" ht="36" customHeight="1">
      <c r="A93" s="189" t="s">
        <v>1574</v>
      </c>
      <c r="B93" s="189" t="s">
        <v>1496</v>
      </c>
      <c r="C93" s="18">
        <v>2934.1042000000002</v>
      </c>
      <c r="D93" s="19"/>
      <c r="E93" s="19">
        <v>2605.4850000000001</v>
      </c>
      <c r="F93" s="6">
        <v>328.61919999999998</v>
      </c>
      <c r="G93" s="18">
        <v>2934.1</v>
      </c>
      <c r="H93" s="19"/>
      <c r="I93" s="19">
        <v>2605.4807999999998</v>
      </c>
      <c r="J93" s="6">
        <v>328.61919999999998</v>
      </c>
      <c r="K93" s="7">
        <v>99.99985685579945</v>
      </c>
      <c r="L93" s="7"/>
      <c r="M93" s="7">
        <v>99.999838801605065</v>
      </c>
      <c r="N93" s="8">
        <v>100</v>
      </c>
    </row>
    <row r="94" spans="1:14" s="135" customFormat="1" ht="36" customHeight="1">
      <c r="A94" s="191" t="s">
        <v>14</v>
      </c>
      <c r="B94" s="191" t="s">
        <v>446</v>
      </c>
      <c r="C94" s="16">
        <v>8239.4</v>
      </c>
      <c r="D94" s="15"/>
      <c r="E94" s="15">
        <v>1788.5</v>
      </c>
      <c r="F94" s="17">
        <v>6450.9</v>
      </c>
      <c r="G94" s="16">
        <v>8193.8468099999991</v>
      </c>
      <c r="H94" s="15"/>
      <c r="I94" s="15">
        <v>1784.8341600000001</v>
      </c>
      <c r="J94" s="17">
        <v>6409.0126499999988</v>
      </c>
      <c r="K94" s="29">
        <v>99.447129766730583</v>
      </c>
      <c r="L94" s="15"/>
      <c r="M94" s="15">
        <v>99.795032708974006</v>
      </c>
      <c r="N94" s="15">
        <v>99.350674324512838</v>
      </c>
    </row>
    <row r="95" spans="1:14" s="127" customFormat="1" ht="36" customHeight="1">
      <c r="A95" s="195" t="s">
        <v>17</v>
      </c>
      <c r="B95" s="195" t="s">
        <v>453</v>
      </c>
      <c r="C95" s="18">
        <v>5798.9</v>
      </c>
      <c r="D95" s="19"/>
      <c r="E95" s="19"/>
      <c r="F95" s="6">
        <v>5798.9</v>
      </c>
      <c r="G95" s="18">
        <v>5790.4951699999992</v>
      </c>
      <c r="H95" s="19"/>
      <c r="I95" s="19"/>
      <c r="J95" s="6">
        <v>5790.4951699999992</v>
      </c>
      <c r="K95" s="27">
        <v>99.855061649623195</v>
      </c>
      <c r="L95" s="19"/>
      <c r="M95" s="19"/>
      <c r="N95" s="19">
        <v>99.855061649623195</v>
      </c>
    </row>
    <row r="96" spans="1:14" s="127" customFormat="1" ht="12" customHeight="1">
      <c r="A96" s="195" t="s">
        <v>18</v>
      </c>
      <c r="B96" s="195" t="s">
        <v>454</v>
      </c>
      <c r="C96" s="18">
        <v>5798.9</v>
      </c>
      <c r="D96" s="19"/>
      <c r="E96" s="19"/>
      <c r="F96" s="6">
        <v>5798.9</v>
      </c>
      <c r="G96" s="18">
        <v>5790.4951699999992</v>
      </c>
      <c r="H96" s="19"/>
      <c r="I96" s="19"/>
      <c r="J96" s="6">
        <v>5790.4951699999992</v>
      </c>
      <c r="K96" s="27">
        <v>99.855061649623195</v>
      </c>
      <c r="L96" s="19"/>
      <c r="M96" s="19"/>
      <c r="N96" s="19">
        <v>99.855061649623195</v>
      </c>
    </row>
    <row r="97" spans="1:14" s="30" customFormat="1" ht="36" customHeight="1">
      <c r="A97" s="189" t="s">
        <v>57</v>
      </c>
      <c r="B97" s="189" t="s">
        <v>455</v>
      </c>
      <c r="C97" s="18">
        <v>5672.4</v>
      </c>
      <c r="D97" s="19"/>
      <c r="E97" s="19"/>
      <c r="F97" s="6">
        <v>5672.4</v>
      </c>
      <c r="G97" s="18">
        <v>5669.1992499999997</v>
      </c>
      <c r="H97" s="19"/>
      <c r="I97" s="19"/>
      <c r="J97" s="6">
        <v>5669.1992499999997</v>
      </c>
      <c r="K97" s="27">
        <v>99.943573267047455</v>
      </c>
      <c r="L97" s="19"/>
      <c r="M97" s="19"/>
      <c r="N97" s="19">
        <v>99.943573267047455</v>
      </c>
    </row>
    <row r="98" spans="1:14" s="30" customFormat="1" ht="36" customHeight="1">
      <c r="A98" s="189" t="s">
        <v>456</v>
      </c>
      <c r="B98" s="189" t="s">
        <v>457</v>
      </c>
      <c r="C98" s="18">
        <v>126.5</v>
      </c>
      <c r="D98" s="19"/>
      <c r="E98" s="19"/>
      <c r="F98" s="6">
        <v>126.5</v>
      </c>
      <c r="G98" s="18">
        <v>121.29592</v>
      </c>
      <c r="H98" s="19"/>
      <c r="I98" s="19"/>
      <c r="J98" s="6">
        <v>121.29592</v>
      </c>
      <c r="K98" s="27">
        <v>95.886102766798416</v>
      </c>
      <c r="L98" s="19"/>
      <c r="M98" s="19"/>
      <c r="N98" s="19">
        <v>95.886102766798416</v>
      </c>
    </row>
    <row r="99" spans="1:14" s="30" customFormat="1" ht="36" customHeight="1">
      <c r="A99" s="189" t="s">
        <v>19</v>
      </c>
      <c r="B99" s="189" t="s">
        <v>458</v>
      </c>
      <c r="C99" s="18">
        <v>372</v>
      </c>
      <c r="D99" s="19"/>
      <c r="E99" s="19"/>
      <c r="F99" s="6">
        <v>372</v>
      </c>
      <c r="G99" s="18">
        <v>338.51747999999998</v>
      </c>
      <c r="H99" s="19"/>
      <c r="I99" s="19"/>
      <c r="J99" s="6">
        <v>338.51747999999998</v>
      </c>
      <c r="K99" s="27">
        <v>90.999322580645156</v>
      </c>
      <c r="L99" s="19"/>
      <c r="M99" s="19"/>
      <c r="N99" s="19">
        <v>90.999322580645156</v>
      </c>
    </row>
    <row r="100" spans="1:14" s="30" customFormat="1" ht="36" customHeight="1">
      <c r="A100" s="189" t="s">
        <v>20</v>
      </c>
      <c r="B100" s="189" t="s">
        <v>982</v>
      </c>
      <c r="C100" s="18">
        <v>372</v>
      </c>
      <c r="D100" s="19"/>
      <c r="E100" s="19"/>
      <c r="F100" s="6">
        <v>372</v>
      </c>
      <c r="G100" s="18">
        <v>338.51747999999998</v>
      </c>
      <c r="H100" s="19"/>
      <c r="I100" s="19"/>
      <c r="J100" s="6">
        <v>338.51747999999998</v>
      </c>
      <c r="K100" s="27">
        <v>90.999322580645156</v>
      </c>
      <c r="L100" s="19"/>
      <c r="M100" s="19"/>
      <c r="N100" s="19">
        <v>90.999322580645156</v>
      </c>
    </row>
    <row r="101" spans="1:14" s="30" customFormat="1" ht="36" customHeight="1">
      <c r="A101" s="189" t="s">
        <v>460</v>
      </c>
      <c r="B101" s="189" t="s">
        <v>461</v>
      </c>
      <c r="C101" s="19">
        <v>1788.5</v>
      </c>
      <c r="D101" s="19"/>
      <c r="E101" s="19">
        <v>1788.5</v>
      </c>
      <c r="F101" s="6"/>
      <c r="G101" s="19">
        <v>1784.8341600000001</v>
      </c>
      <c r="H101" s="19"/>
      <c r="I101" s="19">
        <v>1784.8341600000001</v>
      </c>
      <c r="J101" s="6"/>
      <c r="K101" s="27">
        <v>99.795032708974006</v>
      </c>
      <c r="L101" s="19"/>
      <c r="M101" s="19">
        <v>99.795032708974006</v>
      </c>
      <c r="N101" s="19"/>
    </row>
    <row r="102" spans="1:14" s="30" customFormat="1" ht="36" customHeight="1">
      <c r="A102" s="189" t="s">
        <v>462</v>
      </c>
      <c r="B102" s="189" t="s">
        <v>463</v>
      </c>
      <c r="C102" s="19">
        <v>1788.5</v>
      </c>
      <c r="D102" s="19"/>
      <c r="E102" s="19">
        <v>1788.5</v>
      </c>
      <c r="F102" s="6"/>
      <c r="G102" s="19">
        <v>1784.8341600000001</v>
      </c>
      <c r="H102" s="19"/>
      <c r="I102" s="19">
        <v>1784.8341600000001</v>
      </c>
      <c r="J102" s="6"/>
      <c r="K102" s="27">
        <v>99.795032708974006</v>
      </c>
      <c r="L102" s="19"/>
      <c r="M102" s="19">
        <v>99.795032708974006</v>
      </c>
      <c r="N102" s="19"/>
    </row>
    <row r="103" spans="1:14" s="30" customFormat="1" ht="36" customHeight="1">
      <c r="A103" s="189" t="s">
        <v>465</v>
      </c>
      <c r="B103" s="189" t="s">
        <v>466</v>
      </c>
      <c r="C103" s="19">
        <v>1788.5</v>
      </c>
      <c r="D103" s="19"/>
      <c r="E103" s="19">
        <v>1788.5</v>
      </c>
      <c r="F103" s="6"/>
      <c r="G103" s="19">
        <v>1784.8341600000001</v>
      </c>
      <c r="H103" s="19"/>
      <c r="I103" s="19">
        <v>1784.8341600000001</v>
      </c>
      <c r="J103" s="6"/>
      <c r="K103" s="27">
        <v>99.795032708974006</v>
      </c>
      <c r="L103" s="19"/>
      <c r="M103" s="19">
        <v>99.795032708974006</v>
      </c>
      <c r="N103" s="19"/>
    </row>
    <row r="104" spans="1:14" s="30" customFormat="1" ht="36" customHeight="1">
      <c r="A104" s="189" t="s">
        <v>977</v>
      </c>
      <c r="B104" s="189" t="s">
        <v>979</v>
      </c>
      <c r="C104" s="18">
        <v>280</v>
      </c>
      <c r="D104" s="19"/>
      <c r="E104" s="19"/>
      <c r="F104" s="6">
        <v>280</v>
      </c>
      <c r="G104" s="18">
        <v>280</v>
      </c>
      <c r="H104" s="19"/>
      <c r="I104" s="19"/>
      <c r="J104" s="6">
        <v>280</v>
      </c>
      <c r="K104" s="27">
        <v>100</v>
      </c>
      <c r="L104" s="19"/>
      <c r="M104" s="19"/>
      <c r="N104" s="19">
        <v>100</v>
      </c>
    </row>
    <row r="105" spans="1:14" s="30" customFormat="1" ht="36" customHeight="1">
      <c r="A105" s="189" t="s">
        <v>978</v>
      </c>
      <c r="B105" s="189" t="s">
        <v>980</v>
      </c>
      <c r="C105" s="18">
        <v>280</v>
      </c>
      <c r="D105" s="19"/>
      <c r="E105" s="19"/>
      <c r="F105" s="6">
        <v>280</v>
      </c>
      <c r="G105" s="18">
        <v>280</v>
      </c>
      <c r="H105" s="19"/>
      <c r="I105" s="19"/>
      <c r="J105" s="6">
        <v>280</v>
      </c>
      <c r="K105" s="27">
        <v>100</v>
      </c>
      <c r="L105" s="19"/>
      <c r="M105" s="19"/>
      <c r="N105" s="19">
        <v>100</v>
      </c>
    </row>
    <row r="106" spans="1:14" s="30" customFormat="1" ht="12" customHeight="1">
      <c r="A106" s="191" t="s">
        <v>14</v>
      </c>
      <c r="B106" s="191" t="s">
        <v>476</v>
      </c>
      <c r="C106" s="16">
        <v>211472.56293000001</v>
      </c>
      <c r="D106" s="15"/>
      <c r="E106" s="15">
        <v>157015.78411000001</v>
      </c>
      <c r="F106" s="17">
        <v>54456.77882</v>
      </c>
      <c r="G106" s="16">
        <v>208393.33856</v>
      </c>
      <c r="H106" s="15"/>
      <c r="I106" s="15">
        <v>155012.87264999998</v>
      </c>
      <c r="J106" s="17">
        <v>53380.465909999999</v>
      </c>
      <c r="K106" s="29">
        <v>98.543913060239746</v>
      </c>
      <c r="L106" s="15"/>
      <c r="M106" s="15">
        <v>98.724388461100915</v>
      </c>
      <c r="N106" s="15">
        <v>98.023546501790676</v>
      </c>
    </row>
    <row r="107" spans="1:14" s="30" customFormat="1" ht="36" customHeight="1">
      <c r="A107" s="187" t="s">
        <v>17</v>
      </c>
      <c r="B107" s="187" t="s">
        <v>481</v>
      </c>
      <c r="C107" s="18">
        <v>24375.135820000003</v>
      </c>
      <c r="D107" s="19"/>
      <c r="E107" s="19">
        <v>12828.384109999999</v>
      </c>
      <c r="F107" s="6">
        <v>11546.75171</v>
      </c>
      <c r="G107" s="18">
        <v>24343.549160000002</v>
      </c>
      <c r="H107" s="19"/>
      <c r="I107" s="19">
        <v>12796.79745</v>
      </c>
      <c r="J107" s="6">
        <v>11546.75171</v>
      </c>
      <c r="K107" s="27">
        <v>99.870414424628223</v>
      </c>
      <c r="L107" s="19"/>
      <c r="M107" s="19">
        <v>99.753775224306111</v>
      </c>
      <c r="N107" s="19">
        <v>100</v>
      </c>
    </row>
    <row r="108" spans="1:14" s="30" customFormat="1" ht="36" customHeight="1">
      <c r="A108" s="189" t="s">
        <v>23</v>
      </c>
      <c r="B108" s="189" t="s">
        <v>482</v>
      </c>
      <c r="C108" s="10">
        <v>9282.2304100000001</v>
      </c>
      <c r="D108" s="8"/>
      <c r="E108" s="8">
        <v>8305.8841099999991</v>
      </c>
      <c r="F108" s="11">
        <v>976.34630000000004</v>
      </c>
      <c r="G108" s="10">
        <v>9250.6437499999993</v>
      </c>
      <c r="H108" s="8"/>
      <c r="I108" s="8">
        <v>8274.29745</v>
      </c>
      <c r="J108" s="11">
        <v>976.34630000000004</v>
      </c>
      <c r="K108" s="7">
        <v>99.659708296338223</v>
      </c>
      <c r="L108" s="7"/>
      <c r="M108" s="7">
        <v>99.619707431723384</v>
      </c>
      <c r="N108" s="7">
        <v>100</v>
      </c>
    </row>
    <row r="109" spans="1:14" s="127" customFormat="1" ht="36" customHeight="1">
      <c r="A109" s="195" t="s">
        <v>313</v>
      </c>
      <c r="B109" s="195" t="s">
        <v>1589</v>
      </c>
      <c r="C109" s="10">
        <v>10998.868560000001</v>
      </c>
      <c r="D109" s="8"/>
      <c r="E109" s="8">
        <v>887</v>
      </c>
      <c r="F109" s="11">
        <v>10111.868560000001</v>
      </c>
      <c r="G109" s="10">
        <v>10998.868560000001</v>
      </c>
      <c r="H109" s="8"/>
      <c r="I109" s="8">
        <v>887</v>
      </c>
      <c r="J109" s="11">
        <v>10111.868560000001</v>
      </c>
      <c r="K109" s="7">
        <v>100</v>
      </c>
      <c r="L109" s="7"/>
      <c r="M109" s="7">
        <v>100</v>
      </c>
      <c r="N109" s="7">
        <v>100</v>
      </c>
    </row>
    <row r="110" spans="1:14" s="127" customFormat="1" ht="36" customHeight="1">
      <c r="A110" s="195" t="s">
        <v>242</v>
      </c>
      <c r="B110" s="195" t="s">
        <v>1501</v>
      </c>
      <c r="C110" s="10">
        <v>4094</v>
      </c>
      <c r="D110" s="8"/>
      <c r="E110" s="8">
        <v>3635.5</v>
      </c>
      <c r="F110" s="11">
        <v>458.5</v>
      </c>
      <c r="G110" s="10">
        <v>4094</v>
      </c>
      <c r="H110" s="8"/>
      <c r="I110" s="8">
        <v>3635.5</v>
      </c>
      <c r="J110" s="11">
        <v>458.5</v>
      </c>
      <c r="K110" s="7">
        <v>100</v>
      </c>
      <c r="L110" s="8"/>
      <c r="M110" s="8">
        <v>100</v>
      </c>
      <c r="N110" s="8">
        <v>100</v>
      </c>
    </row>
    <row r="111" spans="1:14" s="127" customFormat="1" ht="36" customHeight="1">
      <c r="A111" s="195" t="s">
        <v>19</v>
      </c>
      <c r="B111" s="195" t="s">
        <v>484</v>
      </c>
      <c r="C111" s="10">
        <v>91639.841660000006</v>
      </c>
      <c r="D111" s="8"/>
      <c r="E111" s="8">
        <v>55727.7</v>
      </c>
      <c r="F111" s="11">
        <v>35912.141659999994</v>
      </c>
      <c r="G111" s="10">
        <v>90563.528749999998</v>
      </c>
      <c r="H111" s="8"/>
      <c r="I111" s="8">
        <v>55727.7</v>
      </c>
      <c r="J111" s="11">
        <v>34835.828750000001</v>
      </c>
      <c r="K111" s="7">
        <v>98.825496759375341</v>
      </c>
      <c r="L111" s="8"/>
      <c r="M111" s="8">
        <v>100</v>
      </c>
      <c r="N111" s="8">
        <v>97.002927533005305</v>
      </c>
    </row>
    <row r="112" spans="1:14" s="30" customFormat="1" ht="36" customHeight="1">
      <c r="A112" s="194" t="s">
        <v>20</v>
      </c>
      <c r="B112" s="194" t="s">
        <v>485</v>
      </c>
      <c r="C112" s="18">
        <v>55114.099000000002</v>
      </c>
      <c r="D112" s="19"/>
      <c r="E112" s="19">
        <v>55058</v>
      </c>
      <c r="F112" s="6">
        <v>56.098999999999997</v>
      </c>
      <c r="G112" s="18">
        <v>55114.099000000002</v>
      </c>
      <c r="H112" s="19"/>
      <c r="I112" s="19">
        <v>55058</v>
      </c>
      <c r="J112" s="6">
        <v>56.098999999999997</v>
      </c>
      <c r="K112" s="27">
        <v>100</v>
      </c>
      <c r="L112" s="19"/>
      <c r="M112" s="19">
        <v>100</v>
      </c>
      <c r="N112" s="19">
        <v>100</v>
      </c>
    </row>
    <row r="113" spans="1:15" s="30" customFormat="1" ht="36" customHeight="1">
      <c r="A113" s="193" t="s">
        <v>375</v>
      </c>
      <c r="B113" s="193" t="s">
        <v>486</v>
      </c>
      <c r="C113" s="18">
        <v>32725.74266</v>
      </c>
      <c r="D113" s="19"/>
      <c r="E113" s="19"/>
      <c r="F113" s="6">
        <v>32725.74266</v>
      </c>
      <c r="G113" s="18">
        <v>31649.429749999999</v>
      </c>
      <c r="H113" s="19"/>
      <c r="I113" s="19"/>
      <c r="J113" s="6">
        <v>31649.429749999999</v>
      </c>
      <c r="K113" s="27">
        <v>96.711112346075026</v>
      </c>
      <c r="L113" s="19"/>
      <c r="M113" s="19"/>
      <c r="N113" s="19">
        <v>96.711112346075026</v>
      </c>
    </row>
    <row r="114" spans="1:15" ht="36" customHeight="1">
      <c r="A114" s="193" t="s">
        <v>547</v>
      </c>
      <c r="B114" s="193" t="s">
        <v>1093</v>
      </c>
      <c r="C114" s="10">
        <v>3800</v>
      </c>
      <c r="D114" s="8"/>
      <c r="E114" s="8">
        <v>669.7</v>
      </c>
      <c r="F114" s="11">
        <v>3130.3</v>
      </c>
      <c r="G114" s="10">
        <v>3800</v>
      </c>
      <c r="H114" s="8"/>
      <c r="I114" s="8">
        <v>669.7</v>
      </c>
      <c r="J114" s="11">
        <v>3130.3</v>
      </c>
      <c r="K114" s="7">
        <v>100</v>
      </c>
      <c r="L114" s="7"/>
      <c r="M114" s="7">
        <v>100</v>
      </c>
      <c r="N114" s="7">
        <v>100</v>
      </c>
      <c r="O114" s="138"/>
    </row>
    <row r="115" spans="1:15" s="30" customFormat="1" ht="36" customHeight="1">
      <c r="A115" s="194" t="s">
        <v>342</v>
      </c>
      <c r="B115" s="194" t="s">
        <v>1367</v>
      </c>
      <c r="C115" s="18">
        <v>34400</v>
      </c>
      <c r="D115" s="19"/>
      <c r="E115" s="19">
        <v>34021.599999999999</v>
      </c>
      <c r="F115" s="6">
        <v>378.4</v>
      </c>
      <c r="G115" s="18">
        <v>34400</v>
      </c>
      <c r="H115" s="19"/>
      <c r="I115" s="19">
        <v>34021.599999999999</v>
      </c>
      <c r="J115" s="6">
        <v>378.4</v>
      </c>
      <c r="K115" s="27">
        <v>100</v>
      </c>
      <c r="L115" s="27"/>
      <c r="M115" s="27">
        <v>100</v>
      </c>
      <c r="N115" s="27">
        <v>100</v>
      </c>
    </row>
    <row r="116" spans="1:15" s="30" customFormat="1" ht="36" customHeight="1">
      <c r="A116" s="194" t="s">
        <v>379</v>
      </c>
      <c r="B116" s="194" t="s">
        <v>1368</v>
      </c>
      <c r="C116" s="18">
        <v>34400</v>
      </c>
      <c r="D116" s="19"/>
      <c r="E116" s="19">
        <v>34021.599999999999</v>
      </c>
      <c r="F116" s="6">
        <v>378.4</v>
      </c>
      <c r="G116" s="18">
        <v>34400</v>
      </c>
      <c r="H116" s="19"/>
      <c r="I116" s="19">
        <v>34021.599999999999</v>
      </c>
      <c r="J116" s="6">
        <v>378.4</v>
      </c>
      <c r="K116" s="27">
        <v>100</v>
      </c>
      <c r="L116" s="27"/>
      <c r="M116" s="27">
        <v>100</v>
      </c>
      <c r="N116" s="27">
        <v>100</v>
      </c>
    </row>
    <row r="117" spans="1:15" s="140" customFormat="1" ht="36" customHeight="1">
      <c r="A117" s="196" t="s">
        <v>617</v>
      </c>
      <c r="B117" s="206" t="s">
        <v>1502</v>
      </c>
      <c r="C117" s="18">
        <v>61057.585449999999</v>
      </c>
      <c r="D117" s="19">
        <v>0</v>
      </c>
      <c r="E117" s="19">
        <v>54438.1</v>
      </c>
      <c r="F117" s="6">
        <v>6619.4854500000001</v>
      </c>
      <c r="G117" s="18">
        <v>59086.260649999997</v>
      </c>
      <c r="H117" s="19">
        <v>0</v>
      </c>
      <c r="I117" s="19">
        <v>52466.775199999996</v>
      </c>
      <c r="J117" s="6">
        <v>6619.4854500000001</v>
      </c>
      <c r="K117" s="27">
        <v>96.771367905443427</v>
      </c>
      <c r="L117" s="27"/>
      <c r="M117" s="27">
        <v>96.378777363647885</v>
      </c>
      <c r="N117" s="27">
        <v>100</v>
      </c>
    </row>
    <row r="118" spans="1:15" ht="38.25" customHeight="1">
      <c r="A118" s="207" t="s">
        <v>384</v>
      </c>
      <c r="B118" s="207" t="s">
        <v>1597</v>
      </c>
      <c r="C118" s="18">
        <v>46506.90883</v>
      </c>
      <c r="D118" s="19"/>
      <c r="E118" s="19">
        <v>41517.1</v>
      </c>
      <c r="F118" s="6">
        <v>4989.8088299999999</v>
      </c>
      <c r="G118" s="18">
        <v>44535.584029999998</v>
      </c>
      <c r="H118" s="19"/>
      <c r="I118" s="19">
        <v>39545.775199999996</v>
      </c>
      <c r="J118" s="6">
        <v>4989.8088299999999</v>
      </c>
      <c r="K118" s="27">
        <v>95.761221612887823</v>
      </c>
      <c r="L118" s="27"/>
      <c r="M118" s="27">
        <v>95.2517762560487</v>
      </c>
      <c r="N118" s="27">
        <v>100</v>
      </c>
    </row>
    <row r="119" spans="1:15" ht="38.25" customHeight="1">
      <c r="A119" s="194" t="s">
        <v>1015</v>
      </c>
      <c r="B119" s="194" t="s">
        <v>1504</v>
      </c>
      <c r="C119" s="18">
        <v>14550.67662</v>
      </c>
      <c r="D119" s="19"/>
      <c r="E119" s="19">
        <v>12921</v>
      </c>
      <c r="F119" s="6">
        <v>1629.67662</v>
      </c>
      <c r="G119" s="18">
        <v>14550.67662</v>
      </c>
      <c r="H119" s="19"/>
      <c r="I119" s="19">
        <v>12921</v>
      </c>
      <c r="J119" s="6">
        <v>1629.67662</v>
      </c>
      <c r="K119" s="27">
        <v>100</v>
      </c>
      <c r="L119" s="27"/>
      <c r="M119" s="27">
        <v>100</v>
      </c>
      <c r="N119" s="27">
        <v>100</v>
      </c>
    </row>
    <row r="120" spans="1:15" s="30" customFormat="1" ht="36" customHeight="1">
      <c r="A120" s="191" t="s">
        <v>24</v>
      </c>
      <c r="B120" s="191" t="s">
        <v>488</v>
      </c>
      <c r="C120" s="16">
        <v>9141.6610000000001</v>
      </c>
      <c r="D120" s="15"/>
      <c r="E120" s="15"/>
      <c r="F120" s="17">
        <v>9141.6610000000001</v>
      </c>
      <c r="G120" s="16">
        <v>8985.6260600000005</v>
      </c>
      <c r="H120" s="15"/>
      <c r="I120" s="15"/>
      <c r="J120" s="17">
        <v>8985.6260600000005</v>
      </c>
      <c r="K120" s="29">
        <v>98.293144539050402</v>
      </c>
      <c r="L120" s="15"/>
      <c r="M120" s="15"/>
      <c r="N120" s="15">
        <v>98.293144539050402</v>
      </c>
    </row>
    <row r="121" spans="1:15" s="30" customFormat="1" ht="36" customHeight="1">
      <c r="A121" s="189" t="s">
        <v>17</v>
      </c>
      <c r="B121" s="189" t="s">
        <v>498</v>
      </c>
      <c r="C121" s="10">
        <v>750</v>
      </c>
      <c r="D121" s="8"/>
      <c r="E121" s="8"/>
      <c r="F121" s="11">
        <v>750</v>
      </c>
      <c r="G121" s="10">
        <v>748.78200000000004</v>
      </c>
      <c r="H121" s="8"/>
      <c r="I121" s="8"/>
      <c r="J121" s="11">
        <v>748.78200000000004</v>
      </c>
      <c r="K121" s="27">
        <v>99.837600000000009</v>
      </c>
      <c r="L121" s="19"/>
      <c r="M121" s="19"/>
      <c r="N121" s="19">
        <v>99.837600000000009</v>
      </c>
    </row>
    <row r="122" spans="1:15" s="30" customFormat="1" ht="36" customHeight="1">
      <c r="A122" s="189" t="s">
        <v>18</v>
      </c>
      <c r="B122" s="189" t="s">
        <v>501</v>
      </c>
      <c r="C122" s="10">
        <v>750</v>
      </c>
      <c r="D122" s="8"/>
      <c r="E122" s="8"/>
      <c r="F122" s="11">
        <v>750</v>
      </c>
      <c r="G122" s="10">
        <v>748.78200000000004</v>
      </c>
      <c r="H122" s="8"/>
      <c r="I122" s="8"/>
      <c r="J122" s="11">
        <v>748.8</v>
      </c>
      <c r="K122" s="27">
        <v>99.837600000000009</v>
      </c>
      <c r="L122" s="19"/>
      <c r="M122" s="19"/>
      <c r="N122" s="19">
        <v>99.839999999999989</v>
      </c>
    </row>
    <row r="123" spans="1:15" s="30" customFormat="1" ht="36" customHeight="1">
      <c r="A123" s="189" t="s">
        <v>503</v>
      </c>
      <c r="B123" s="189" t="s">
        <v>504</v>
      </c>
      <c r="C123" s="10">
        <v>162</v>
      </c>
      <c r="D123" s="8"/>
      <c r="E123" s="8"/>
      <c r="F123" s="11">
        <v>162</v>
      </c>
      <c r="G123" s="10">
        <v>162</v>
      </c>
      <c r="H123" s="8"/>
      <c r="I123" s="8"/>
      <c r="J123" s="11">
        <v>162</v>
      </c>
      <c r="K123" s="27">
        <v>100</v>
      </c>
      <c r="L123" s="19"/>
      <c r="M123" s="19"/>
      <c r="N123" s="19">
        <v>100</v>
      </c>
    </row>
    <row r="124" spans="1:15" s="30" customFormat="1" ht="36" customHeight="1">
      <c r="A124" s="189" t="s">
        <v>506</v>
      </c>
      <c r="B124" s="189" t="s">
        <v>1603</v>
      </c>
      <c r="C124" s="10">
        <v>588</v>
      </c>
      <c r="D124" s="8"/>
      <c r="E124" s="8"/>
      <c r="F124" s="11">
        <v>588</v>
      </c>
      <c r="G124" s="10">
        <v>586.78200000000004</v>
      </c>
      <c r="H124" s="8"/>
      <c r="I124" s="8"/>
      <c r="J124" s="11">
        <v>586.79999999999995</v>
      </c>
      <c r="K124" s="27">
        <v>99.792857142857144</v>
      </c>
      <c r="L124" s="19"/>
      <c r="M124" s="19"/>
      <c r="N124" s="19">
        <v>99.795918367346943</v>
      </c>
    </row>
    <row r="125" spans="1:15" s="30" customFormat="1" ht="36" customHeight="1">
      <c r="A125" s="189" t="s">
        <v>19</v>
      </c>
      <c r="B125" s="189" t="s">
        <v>507</v>
      </c>
      <c r="C125" s="10">
        <v>2672.01</v>
      </c>
      <c r="D125" s="8"/>
      <c r="E125" s="8"/>
      <c r="F125" s="11">
        <v>2672.01</v>
      </c>
      <c r="G125" s="10">
        <v>2603.9037500000004</v>
      </c>
      <c r="H125" s="8"/>
      <c r="I125" s="8"/>
      <c r="J125" s="11">
        <v>2603.9037500000004</v>
      </c>
      <c r="K125" s="27">
        <v>97.451122937414155</v>
      </c>
      <c r="L125" s="19"/>
      <c r="M125" s="19"/>
      <c r="N125" s="19">
        <v>97.451122937414155</v>
      </c>
    </row>
    <row r="126" spans="1:15" s="30" customFormat="1" ht="36" customHeight="1">
      <c r="A126" s="189" t="s">
        <v>20</v>
      </c>
      <c r="B126" s="189" t="s">
        <v>509</v>
      </c>
      <c r="C126" s="10">
        <v>2672.01</v>
      </c>
      <c r="D126" s="8"/>
      <c r="E126" s="8"/>
      <c r="F126" s="11">
        <v>2672.01</v>
      </c>
      <c r="G126" s="10">
        <v>2603.9037500000004</v>
      </c>
      <c r="H126" s="8"/>
      <c r="I126" s="8"/>
      <c r="J126" s="11">
        <v>2603.9037500000004</v>
      </c>
      <c r="K126" s="27">
        <v>97.451122937414155</v>
      </c>
      <c r="L126" s="19"/>
      <c r="M126" s="19"/>
      <c r="N126" s="19">
        <v>97.451122937414155</v>
      </c>
    </row>
    <row r="127" spans="1:15" s="30" customFormat="1" ht="36" customHeight="1">
      <c r="A127" s="189" t="s">
        <v>417</v>
      </c>
      <c r="B127" s="189" t="s">
        <v>510</v>
      </c>
      <c r="C127" s="10">
        <v>2555.0100000000002</v>
      </c>
      <c r="D127" s="8"/>
      <c r="E127" s="8"/>
      <c r="F127" s="11">
        <v>2555.0100000000002</v>
      </c>
      <c r="G127" s="10">
        <v>2490.2828800000002</v>
      </c>
      <c r="H127" s="8"/>
      <c r="I127" s="8"/>
      <c r="J127" s="11">
        <v>2490.2828800000002</v>
      </c>
      <c r="K127" s="27">
        <v>97.466658838908643</v>
      </c>
      <c r="L127" s="19"/>
      <c r="M127" s="19"/>
      <c r="N127" s="19">
        <v>97.466658838908643</v>
      </c>
    </row>
    <row r="128" spans="1:15" s="30" customFormat="1" ht="36" customHeight="1">
      <c r="A128" s="189" t="s">
        <v>418</v>
      </c>
      <c r="B128" s="189" t="s">
        <v>511</v>
      </c>
      <c r="C128" s="10">
        <v>117</v>
      </c>
      <c r="D128" s="8"/>
      <c r="E128" s="8"/>
      <c r="F128" s="11">
        <v>117</v>
      </c>
      <c r="G128" s="10">
        <v>113.62087</v>
      </c>
      <c r="H128" s="8"/>
      <c r="I128" s="8"/>
      <c r="J128" s="11">
        <v>113.62087</v>
      </c>
      <c r="K128" s="27">
        <v>97.111854700854693</v>
      </c>
      <c r="L128" s="19"/>
      <c r="M128" s="19"/>
      <c r="N128" s="19">
        <v>97.111854700854693</v>
      </c>
    </row>
    <row r="129" spans="1:14" s="30" customFormat="1" ht="36" customHeight="1">
      <c r="A129" s="189" t="s">
        <v>342</v>
      </c>
      <c r="B129" s="189" t="s">
        <v>512</v>
      </c>
      <c r="C129" s="10">
        <v>5719.6509999999998</v>
      </c>
      <c r="D129" s="8"/>
      <c r="E129" s="8"/>
      <c r="F129" s="11">
        <v>5719.6509999999998</v>
      </c>
      <c r="G129" s="10">
        <v>5632.94031</v>
      </c>
      <c r="H129" s="8"/>
      <c r="I129" s="8"/>
      <c r="J129" s="11">
        <v>5632.94031</v>
      </c>
      <c r="K129" s="27">
        <v>98.483986348118094</v>
      </c>
      <c r="L129" s="19"/>
      <c r="M129" s="19"/>
      <c r="N129" s="19">
        <v>98.483986348118094</v>
      </c>
    </row>
    <row r="130" spans="1:14" s="30" customFormat="1" ht="36" customHeight="1">
      <c r="A130" s="189" t="s">
        <v>379</v>
      </c>
      <c r="B130" s="189" t="s">
        <v>513</v>
      </c>
      <c r="C130" s="10">
        <v>5719.6509999999998</v>
      </c>
      <c r="D130" s="8"/>
      <c r="E130" s="8"/>
      <c r="F130" s="11">
        <v>5719.6509999999998</v>
      </c>
      <c r="G130" s="10">
        <v>5632.94031</v>
      </c>
      <c r="H130" s="8"/>
      <c r="I130" s="8"/>
      <c r="J130" s="11">
        <v>5632.94031</v>
      </c>
      <c r="K130" s="27">
        <v>98.483986348118094</v>
      </c>
      <c r="L130" s="19"/>
      <c r="M130" s="19"/>
      <c r="N130" s="19">
        <v>98.483986348118094</v>
      </c>
    </row>
    <row r="131" spans="1:14" s="30" customFormat="1" ht="36" customHeight="1">
      <c r="A131" s="189" t="s">
        <v>575</v>
      </c>
      <c r="B131" s="189" t="s">
        <v>1604</v>
      </c>
      <c r="C131" s="10">
        <v>5452.6509999999998</v>
      </c>
      <c r="D131" s="8"/>
      <c r="E131" s="8"/>
      <c r="F131" s="11">
        <v>5452.6509999999998</v>
      </c>
      <c r="G131" s="10">
        <v>5366.8383100000001</v>
      </c>
      <c r="H131" s="8"/>
      <c r="I131" s="8"/>
      <c r="J131" s="11">
        <v>5366.8383100000001</v>
      </c>
      <c r="K131" s="27">
        <v>98.426220750236908</v>
      </c>
      <c r="L131" s="19"/>
      <c r="M131" s="19"/>
      <c r="N131" s="19">
        <v>98.426220750236908</v>
      </c>
    </row>
    <row r="132" spans="1:14" s="30" customFormat="1" ht="36" customHeight="1">
      <c r="A132" s="189" t="s">
        <v>1098</v>
      </c>
      <c r="B132" s="189" t="s">
        <v>1605</v>
      </c>
      <c r="C132" s="10">
        <v>267</v>
      </c>
      <c r="D132" s="8"/>
      <c r="E132" s="8"/>
      <c r="F132" s="11">
        <v>267</v>
      </c>
      <c r="G132" s="10">
        <v>266.10199999999998</v>
      </c>
      <c r="H132" s="8"/>
      <c r="I132" s="8"/>
      <c r="J132" s="11">
        <v>266.10199999999998</v>
      </c>
      <c r="K132" s="27">
        <v>99.663670411985009</v>
      </c>
      <c r="L132" s="19"/>
      <c r="M132" s="19"/>
      <c r="N132" s="19">
        <v>99.663670411985009</v>
      </c>
    </row>
    <row r="133" spans="1:14" s="131" customFormat="1" ht="36" customHeight="1">
      <c r="A133" s="191" t="s">
        <v>24</v>
      </c>
      <c r="B133" s="191" t="s">
        <v>515</v>
      </c>
      <c r="C133" s="16">
        <v>161350.41356000002</v>
      </c>
      <c r="D133" s="15">
        <v>0</v>
      </c>
      <c r="E133" s="15">
        <v>23495.83152</v>
      </c>
      <c r="F133" s="17">
        <v>137854.58204000001</v>
      </c>
      <c r="G133" s="16">
        <v>161240.75978999995</v>
      </c>
      <c r="H133" s="15">
        <v>0</v>
      </c>
      <c r="I133" s="15">
        <v>23495.103950000001</v>
      </c>
      <c r="J133" s="17">
        <v>137745.69381999999</v>
      </c>
      <c r="K133" s="29">
        <v>99.932039982060985</v>
      </c>
      <c r="L133" s="15"/>
      <c r="M133" s="15">
        <v>99.996903408166759</v>
      </c>
      <c r="N133" s="15">
        <v>99.921012259158402</v>
      </c>
    </row>
    <row r="134" spans="1:14" s="131" customFormat="1" ht="36" customHeight="1">
      <c r="A134" s="189" t="s">
        <v>305</v>
      </c>
      <c r="B134" s="189" t="s">
        <v>528</v>
      </c>
      <c r="C134" s="18">
        <v>5489.8</v>
      </c>
      <c r="D134" s="19"/>
      <c r="E134" s="19"/>
      <c r="F134" s="6">
        <v>5489.8</v>
      </c>
      <c r="G134" s="18">
        <v>5406.3</v>
      </c>
      <c r="H134" s="19"/>
      <c r="I134" s="19"/>
      <c r="J134" s="6">
        <v>5406.3</v>
      </c>
      <c r="K134" s="27">
        <v>98.478997413384832</v>
      </c>
      <c r="L134" s="19"/>
      <c r="M134" s="19"/>
      <c r="N134" s="19">
        <v>98.478997413384832</v>
      </c>
    </row>
    <row r="135" spans="1:14" s="131" customFormat="1" ht="36" customHeight="1">
      <c r="A135" s="189" t="s">
        <v>242</v>
      </c>
      <c r="B135" s="189" t="s">
        <v>846</v>
      </c>
      <c r="C135" s="18">
        <v>83.486279999999994</v>
      </c>
      <c r="D135" s="19"/>
      <c r="E135" s="19"/>
      <c r="F135" s="6">
        <v>83.486279999999994</v>
      </c>
      <c r="G135" s="18">
        <v>0</v>
      </c>
      <c r="H135" s="19"/>
      <c r="I135" s="19"/>
      <c r="J135" s="6">
        <v>0</v>
      </c>
      <c r="K135" s="27">
        <v>0</v>
      </c>
      <c r="L135" s="19"/>
      <c r="M135" s="19"/>
      <c r="N135" s="19">
        <v>0</v>
      </c>
    </row>
    <row r="136" spans="1:14" s="131" customFormat="1" ht="36" customHeight="1">
      <c r="A136" s="189" t="s">
        <v>844</v>
      </c>
      <c r="B136" s="189" t="s">
        <v>845</v>
      </c>
      <c r="C136" s="18">
        <v>83.5</v>
      </c>
      <c r="D136" s="19"/>
      <c r="E136" s="19"/>
      <c r="F136" s="6">
        <v>83.5</v>
      </c>
      <c r="G136" s="18">
        <v>0</v>
      </c>
      <c r="H136" s="19"/>
      <c r="I136" s="19"/>
      <c r="J136" s="6">
        <v>0</v>
      </c>
      <c r="K136" s="27">
        <v>0</v>
      </c>
      <c r="L136" s="19"/>
      <c r="M136" s="19"/>
      <c r="N136" s="19">
        <v>0</v>
      </c>
    </row>
    <row r="137" spans="1:14" s="131" customFormat="1" ht="12.75" customHeight="1">
      <c r="A137" s="189" t="s">
        <v>531</v>
      </c>
      <c r="B137" s="189" t="s">
        <v>532</v>
      </c>
      <c r="C137" s="18">
        <v>5406.2650000000003</v>
      </c>
      <c r="D137" s="19"/>
      <c r="E137" s="19"/>
      <c r="F137" s="6">
        <v>5406.2650000000003</v>
      </c>
      <c r="G137" s="18">
        <v>5406.3</v>
      </c>
      <c r="H137" s="19"/>
      <c r="I137" s="19"/>
      <c r="J137" s="6">
        <v>5406.3</v>
      </c>
      <c r="K137" s="27">
        <v>100.00064739704769</v>
      </c>
      <c r="L137" s="19"/>
      <c r="M137" s="19"/>
      <c r="N137" s="19">
        <v>100.00064739704769</v>
      </c>
    </row>
    <row r="138" spans="1:14" s="131" customFormat="1" ht="36" customHeight="1">
      <c r="A138" s="189" t="s">
        <v>535</v>
      </c>
      <c r="B138" s="189" t="s">
        <v>536</v>
      </c>
      <c r="C138" s="18">
        <v>5406.2650000000003</v>
      </c>
      <c r="D138" s="19"/>
      <c r="E138" s="19"/>
      <c r="F138" s="6">
        <v>5406.2650000000003</v>
      </c>
      <c r="G138" s="18">
        <v>5406.3</v>
      </c>
      <c r="H138" s="19"/>
      <c r="I138" s="19"/>
      <c r="J138" s="6">
        <v>5406.3</v>
      </c>
      <c r="K138" s="27">
        <v>100.00064739704769</v>
      </c>
      <c r="L138" s="19"/>
      <c r="M138" s="19"/>
      <c r="N138" s="19">
        <v>100.00064739704769</v>
      </c>
    </row>
    <row r="139" spans="1:14" s="131" customFormat="1" ht="36" customHeight="1">
      <c r="A139" s="189" t="s">
        <v>314</v>
      </c>
      <c r="B139" s="189" t="s">
        <v>538</v>
      </c>
      <c r="C139" s="18">
        <v>134907.69354000001</v>
      </c>
      <c r="D139" s="19"/>
      <c r="E139" s="19">
        <v>23495.83152</v>
      </c>
      <c r="F139" s="6">
        <v>111411.86202</v>
      </c>
      <c r="G139" s="18">
        <v>134906.96596999999</v>
      </c>
      <c r="H139" s="19"/>
      <c r="I139" s="19">
        <v>23495.103950000001</v>
      </c>
      <c r="J139" s="6">
        <v>111411.9</v>
      </c>
      <c r="K139" s="27">
        <v>99.999460690505543</v>
      </c>
      <c r="L139" s="19"/>
      <c r="M139" s="19">
        <v>99.996903408166759</v>
      </c>
      <c r="N139" s="19">
        <v>100.00003408972735</v>
      </c>
    </row>
    <row r="140" spans="1:14" s="131" customFormat="1" ht="36" customHeight="1">
      <c r="A140" s="189" t="s">
        <v>375</v>
      </c>
      <c r="B140" s="189" t="s">
        <v>540</v>
      </c>
      <c r="C140" s="18">
        <v>32919</v>
      </c>
      <c r="D140" s="19"/>
      <c r="E140" s="19">
        <v>14619</v>
      </c>
      <c r="F140" s="6">
        <v>18300</v>
      </c>
      <c r="G140" s="18">
        <v>32919</v>
      </c>
      <c r="H140" s="19"/>
      <c r="I140" s="19">
        <v>14619</v>
      </c>
      <c r="J140" s="6">
        <v>18300</v>
      </c>
      <c r="K140" s="27">
        <v>100</v>
      </c>
      <c r="L140" s="19"/>
      <c r="M140" s="19">
        <v>100</v>
      </c>
      <c r="N140" s="19">
        <v>100</v>
      </c>
    </row>
    <row r="141" spans="1:14" s="131" customFormat="1" ht="36" customHeight="1">
      <c r="A141" s="192" t="s">
        <v>543</v>
      </c>
      <c r="B141" s="189" t="s">
        <v>544</v>
      </c>
      <c r="C141" s="18">
        <v>32919</v>
      </c>
      <c r="D141" s="19"/>
      <c r="E141" s="19">
        <v>14619</v>
      </c>
      <c r="F141" s="6">
        <v>18300</v>
      </c>
      <c r="G141" s="18">
        <v>32919</v>
      </c>
      <c r="H141" s="19"/>
      <c r="I141" s="19">
        <v>14619</v>
      </c>
      <c r="J141" s="6">
        <v>18300</v>
      </c>
      <c r="K141" s="27">
        <v>100</v>
      </c>
      <c r="L141" s="19"/>
      <c r="M141" s="19">
        <v>100</v>
      </c>
      <c r="N141" s="19">
        <v>100</v>
      </c>
    </row>
    <row r="142" spans="1:14" s="131" customFormat="1" ht="36" customHeight="1">
      <c r="A142" s="189" t="s">
        <v>547</v>
      </c>
      <c r="B142" s="189" t="s">
        <v>548</v>
      </c>
      <c r="C142" s="18">
        <v>101507.86202</v>
      </c>
      <c r="D142" s="19"/>
      <c r="E142" s="19">
        <v>8591</v>
      </c>
      <c r="F142" s="6">
        <v>92916.86202</v>
      </c>
      <c r="G142" s="18">
        <v>101507.86202</v>
      </c>
      <c r="H142" s="19"/>
      <c r="I142" s="19">
        <v>8591</v>
      </c>
      <c r="J142" s="6">
        <v>92916.9</v>
      </c>
      <c r="K142" s="27">
        <v>100</v>
      </c>
      <c r="L142" s="19"/>
      <c r="M142" s="19">
        <v>100</v>
      </c>
      <c r="N142" s="19">
        <v>100.00004087525039</v>
      </c>
    </row>
    <row r="143" spans="1:14" s="131" customFormat="1" ht="36" customHeight="1">
      <c r="A143" s="192" t="s">
        <v>550</v>
      </c>
      <c r="B143" s="189" t="s">
        <v>551</v>
      </c>
      <c r="C143" s="18">
        <v>92916.86202</v>
      </c>
      <c r="D143" s="19"/>
      <c r="E143" s="19"/>
      <c r="F143" s="6">
        <v>92916.9</v>
      </c>
      <c r="G143" s="18">
        <v>92916.86202</v>
      </c>
      <c r="H143" s="19"/>
      <c r="I143" s="19"/>
      <c r="J143" s="6">
        <v>92916.9</v>
      </c>
      <c r="K143" s="27">
        <v>100</v>
      </c>
      <c r="L143" s="19"/>
      <c r="M143" s="19"/>
      <c r="N143" s="19">
        <v>100</v>
      </c>
    </row>
    <row r="144" spans="1:14" s="131" customFormat="1" ht="36" customHeight="1">
      <c r="A144" s="192" t="s">
        <v>554</v>
      </c>
      <c r="B144" s="189" t="s">
        <v>1510</v>
      </c>
      <c r="C144" s="18">
        <v>1173</v>
      </c>
      <c r="D144" s="19"/>
      <c r="E144" s="19">
        <v>741</v>
      </c>
      <c r="F144" s="6"/>
      <c r="G144" s="18">
        <v>1173</v>
      </c>
      <c r="H144" s="19"/>
      <c r="I144" s="19">
        <v>741</v>
      </c>
      <c r="J144" s="6"/>
      <c r="K144" s="27">
        <v>100</v>
      </c>
      <c r="L144" s="19"/>
      <c r="M144" s="19">
        <v>100</v>
      </c>
      <c r="N144" s="19"/>
    </row>
    <row r="145" spans="1:14" s="131" customFormat="1" ht="36" customHeight="1">
      <c r="A145" s="192" t="s">
        <v>556</v>
      </c>
      <c r="B145" s="189" t="s">
        <v>1511</v>
      </c>
      <c r="C145" s="18">
        <v>100</v>
      </c>
      <c r="D145" s="19"/>
      <c r="E145" s="19">
        <v>100</v>
      </c>
      <c r="F145" s="6"/>
      <c r="G145" s="18">
        <v>100</v>
      </c>
      <c r="H145" s="19"/>
      <c r="I145" s="19">
        <v>100</v>
      </c>
      <c r="J145" s="6"/>
      <c r="K145" s="27">
        <v>100</v>
      </c>
      <c r="L145" s="19"/>
      <c r="M145" s="19">
        <v>100</v>
      </c>
      <c r="N145" s="19"/>
    </row>
    <row r="146" spans="1:14" s="131" customFormat="1" ht="36" customHeight="1">
      <c r="A146" s="192" t="s">
        <v>557</v>
      </c>
      <c r="B146" s="189" t="s">
        <v>1512</v>
      </c>
      <c r="C146" s="18">
        <v>2750</v>
      </c>
      <c r="D146" s="19"/>
      <c r="E146" s="19">
        <v>2750</v>
      </c>
      <c r="F146" s="6"/>
      <c r="G146" s="18">
        <v>2750</v>
      </c>
      <c r="H146" s="19"/>
      <c r="I146" s="19">
        <v>2750</v>
      </c>
      <c r="J146" s="6"/>
      <c r="K146" s="27">
        <v>100</v>
      </c>
      <c r="L146" s="19"/>
      <c r="M146" s="19">
        <v>100</v>
      </c>
      <c r="N146" s="19"/>
    </row>
    <row r="147" spans="1:14" s="131" customFormat="1" ht="36" customHeight="1">
      <c r="A147" s="192" t="s">
        <v>1513</v>
      </c>
      <c r="B147" s="189" t="s">
        <v>1514</v>
      </c>
      <c r="C147" s="18">
        <v>5000</v>
      </c>
      <c r="D147" s="19"/>
      <c r="E147" s="19">
        <v>5000</v>
      </c>
      <c r="F147" s="6"/>
      <c r="G147" s="18">
        <v>5000</v>
      </c>
      <c r="H147" s="19"/>
      <c r="I147" s="19">
        <v>5000</v>
      </c>
      <c r="J147" s="6"/>
      <c r="K147" s="27">
        <v>100</v>
      </c>
      <c r="L147" s="19"/>
      <c r="M147" s="19">
        <v>100</v>
      </c>
      <c r="N147" s="19"/>
    </row>
    <row r="148" spans="1:14" s="131" customFormat="1" ht="36" customHeight="1">
      <c r="A148" s="189" t="s">
        <v>558</v>
      </c>
      <c r="B148" s="189" t="s">
        <v>559</v>
      </c>
      <c r="C148" s="18">
        <v>195</v>
      </c>
      <c r="D148" s="19"/>
      <c r="E148" s="19"/>
      <c r="F148" s="6">
        <v>195</v>
      </c>
      <c r="G148" s="18">
        <v>195</v>
      </c>
      <c r="H148" s="19"/>
      <c r="I148" s="19"/>
      <c r="J148" s="6">
        <v>195</v>
      </c>
      <c r="K148" s="27">
        <v>100</v>
      </c>
      <c r="L148" s="19"/>
      <c r="M148" s="19"/>
      <c r="N148" s="19">
        <v>100</v>
      </c>
    </row>
    <row r="149" spans="1:14" s="131" customFormat="1" ht="36" customHeight="1">
      <c r="A149" s="189" t="s">
        <v>561</v>
      </c>
      <c r="B149" s="189" t="s">
        <v>562</v>
      </c>
      <c r="C149" s="18">
        <v>195</v>
      </c>
      <c r="D149" s="19"/>
      <c r="E149" s="19"/>
      <c r="F149" s="6">
        <v>195</v>
      </c>
      <c r="G149" s="18">
        <v>195</v>
      </c>
      <c r="H149" s="19"/>
      <c r="I149" s="19"/>
      <c r="J149" s="6">
        <v>195</v>
      </c>
      <c r="K149" s="27">
        <v>100</v>
      </c>
      <c r="L149" s="19"/>
      <c r="M149" s="19"/>
      <c r="N149" s="19">
        <v>100</v>
      </c>
    </row>
    <row r="150" spans="1:14" s="131" customFormat="1" ht="36" customHeight="1">
      <c r="A150" s="189" t="s">
        <v>565</v>
      </c>
      <c r="B150" s="189" t="s">
        <v>566</v>
      </c>
      <c r="C150" s="18">
        <v>285.83152000000001</v>
      </c>
      <c r="D150" s="19"/>
      <c r="E150" s="19">
        <v>285.83152000000001</v>
      </c>
      <c r="F150" s="6"/>
      <c r="G150" s="18">
        <v>285.10395</v>
      </c>
      <c r="H150" s="19"/>
      <c r="I150" s="19">
        <v>285.10395</v>
      </c>
      <c r="J150" s="6"/>
      <c r="K150" s="27">
        <v>99.74545494492699</v>
      </c>
      <c r="L150" s="19"/>
      <c r="M150" s="19">
        <v>99.74545494492699</v>
      </c>
      <c r="N150" s="19"/>
    </row>
    <row r="151" spans="1:14" s="131" customFormat="1" ht="36" customHeight="1">
      <c r="A151" s="189" t="s">
        <v>567</v>
      </c>
      <c r="B151" s="189" t="s">
        <v>568</v>
      </c>
      <c r="C151" s="18">
        <v>285.83152000000001</v>
      </c>
      <c r="D151" s="19"/>
      <c r="E151" s="19">
        <v>285.83152000000001</v>
      </c>
      <c r="F151" s="6"/>
      <c r="G151" s="18">
        <v>285.10395</v>
      </c>
      <c r="H151" s="19"/>
      <c r="I151" s="19">
        <v>285.10395</v>
      </c>
      <c r="J151" s="6"/>
      <c r="K151" s="27">
        <v>99.74545494492699</v>
      </c>
      <c r="L151" s="19"/>
      <c r="M151" s="19">
        <v>99.74545494492699</v>
      </c>
      <c r="N151" s="19"/>
    </row>
    <row r="152" spans="1:14" s="131" customFormat="1" ht="36" customHeight="1">
      <c r="A152" s="189" t="s">
        <v>420</v>
      </c>
      <c r="B152" s="189" t="s">
        <v>571</v>
      </c>
      <c r="C152" s="18">
        <v>11971.5</v>
      </c>
      <c r="D152" s="19"/>
      <c r="E152" s="19"/>
      <c r="F152" s="6">
        <v>11971.5</v>
      </c>
      <c r="G152" s="18">
        <v>11971.5</v>
      </c>
      <c r="H152" s="19"/>
      <c r="I152" s="19"/>
      <c r="J152" s="6">
        <v>11971.5</v>
      </c>
      <c r="K152" s="27">
        <v>100</v>
      </c>
      <c r="L152" s="19"/>
      <c r="M152" s="19"/>
      <c r="N152" s="19">
        <v>100</v>
      </c>
    </row>
    <row r="153" spans="1:14" s="131" customFormat="1" ht="36" customHeight="1">
      <c r="A153" s="189" t="s">
        <v>379</v>
      </c>
      <c r="B153" s="189" t="s">
        <v>573</v>
      </c>
      <c r="C153" s="18">
        <v>11971.5</v>
      </c>
      <c r="D153" s="19"/>
      <c r="E153" s="19"/>
      <c r="F153" s="6">
        <v>11971.5</v>
      </c>
      <c r="G153" s="18">
        <v>11971.5</v>
      </c>
      <c r="H153" s="19"/>
      <c r="I153" s="19"/>
      <c r="J153" s="6">
        <v>11971.5</v>
      </c>
      <c r="K153" s="27">
        <v>100</v>
      </c>
      <c r="L153" s="19"/>
      <c r="M153" s="19"/>
      <c r="N153" s="19">
        <v>100</v>
      </c>
    </row>
    <row r="154" spans="1:14" s="131" customFormat="1" ht="36" customHeight="1">
      <c r="A154" s="189" t="s">
        <v>575</v>
      </c>
      <c r="B154" s="189" t="s">
        <v>576</v>
      </c>
      <c r="C154" s="18">
        <v>11971.5</v>
      </c>
      <c r="D154" s="19"/>
      <c r="E154" s="19"/>
      <c r="F154" s="6">
        <v>11971.5</v>
      </c>
      <c r="G154" s="18">
        <v>11971.5</v>
      </c>
      <c r="H154" s="19"/>
      <c r="I154" s="19"/>
      <c r="J154" s="6">
        <v>11971.5</v>
      </c>
      <c r="K154" s="27">
        <v>100</v>
      </c>
      <c r="L154" s="19"/>
      <c r="M154" s="19"/>
      <c r="N154" s="19">
        <v>100</v>
      </c>
    </row>
    <row r="155" spans="1:14" s="131" customFormat="1" ht="36" customHeight="1">
      <c r="A155" s="189" t="s">
        <v>423</v>
      </c>
      <c r="B155" s="189" t="s">
        <v>578</v>
      </c>
      <c r="C155" s="18">
        <v>8981.4200199999996</v>
      </c>
      <c r="D155" s="19"/>
      <c r="E155" s="19"/>
      <c r="F155" s="6">
        <v>8981.4599999999991</v>
      </c>
      <c r="G155" s="18">
        <v>8955.9938199999997</v>
      </c>
      <c r="H155" s="19"/>
      <c r="I155" s="19"/>
      <c r="J155" s="6">
        <v>8956.0129300000008</v>
      </c>
      <c r="K155" s="27">
        <v>99.716902227672449</v>
      </c>
      <c r="L155" s="19"/>
      <c r="M155" s="19"/>
      <c r="N155" s="19">
        <v>99.716671120285582</v>
      </c>
    </row>
    <row r="156" spans="1:14" s="131" customFormat="1" ht="36" customHeight="1">
      <c r="A156" s="189" t="s">
        <v>135</v>
      </c>
      <c r="B156" s="190" t="s">
        <v>580</v>
      </c>
      <c r="C156" s="18">
        <v>8981.4200199999996</v>
      </c>
      <c r="D156" s="19"/>
      <c r="E156" s="19"/>
      <c r="F156" s="6">
        <v>8981.4200199999996</v>
      </c>
      <c r="G156" s="18">
        <v>8955.9938199999997</v>
      </c>
      <c r="H156" s="19"/>
      <c r="I156" s="19"/>
      <c r="J156" s="6">
        <v>8955.9938199999997</v>
      </c>
      <c r="K156" s="27">
        <v>99.716902227672449</v>
      </c>
      <c r="L156" s="19"/>
      <c r="M156" s="19"/>
      <c r="N156" s="19">
        <v>99.716902227672449</v>
      </c>
    </row>
    <row r="157" spans="1:14" s="131" customFormat="1" ht="36" customHeight="1">
      <c r="A157" s="189" t="s">
        <v>582</v>
      </c>
      <c r="B157" s="189" t="s">
        <v>583</v>
      </c>
      <c r="C157" s="18">
        <v>8981.4200199999996</v>
      </c>
      <c r="D157" s="19"/>
      <c r="E157" s="19"/>
      <c r="F157" s="6">
        <v>8981.4200199999996</v>
      </c>
      <c r="G157" s="18">
        <v>8955.9938199999997</v>
      </c>
      <c r="H157" s="19"/>
      <c r="I157" s="19"/>
      <c r="J157" s="6">
        <v>8956.0129300000008</v>
      </c>
      <c r="K157" s="27">
        <v>99.716902227672449</v>
      </c>
      <c r="L157" s="19"/>
      <c r="M157" s="19"/>
      <c r="N157" s="19">
        <v>99.717115000262524</v>
      </c>
    </row>
    <row r="158" spans="1:14" s="131" customFormat="1" ht="36" customHeight="1">
      <c r="A158" s="191" t="s">
        <v>24</v>
      </c>
      <c r="B158" s="191" t="s">
        <v>586</v>
      </c>
      <c r="C158" s="16">
        <v>135946.58477999998</v>
      </c>
      <c r="D158" s="15">
        <v>34425.18</v>
      </c>
      <c r="E158" s="15">
        <v>5110.7</v>
      </c>
      <c r="F158" s="17">
        <v>96410.70478</v>
      </c>
      <c r="G158" s="16">
        <v>130520.96532999999</v>
      </c>
      <c r="H158" s="15">
        <v>34425.18</v>
      </c>
      <c r="I158" s="15">
        <v>5110.7</v>
      </c>
      <c r="J158" s="17">
        <v>90985.254280000023</v>
      </c>
      <c r="K158" s="29">
        <v>96.009006435299455</v>
      </c>
      <c r="L158" s="15">
        <v>100</v>
      </c>
      <c r="M158" s="15">
        <v>100</v>
      </c>
      <c r="N158" s="15">
        <v>94.372564216411092</v>
      </c>
    </row>
    <row r="159" spans="1:14" s="131" customFormat="1" ht="12" customHeight="1">
      <c r="A159" s="186" t="s">
        <v>19</v>
      </c>
      <c r="B159" s="186" t="s">
        <v>602</v>
      </c>
      <c r="C159" s="18">
        <v>2008</v>
      </c>
      <c r="D159" s="19"/>
      <c r="E159" s="19">
        <v>2008</v>
      </c>
      <c r="F159" s="6"/>
      <c r="G159" s="18">
        <v>2008</v>
      </c>
      <c r="H159" s="19"/>
      <c r="I159" s="19">
        <v>2008</v>
      </c>
      <c r="J159" s="6"/>
      <c r="K159" s="27">
        <v>100</v>
      </c>
      <c r="L159" s="19"/>
      <c r="M159" s="19">
        <v>100</v>
      </c>
      <c r="N159" s="19"/>
    </row>
    <row r="160" spans="1:14" s="131" customFormat="1" ht="36" customHeight="1">
      <c r="A160" s="187" t="s">
        <v>20</v>
      </c>
      <c r="B160" s="187" t="s">
        <v>603</v>
      </c>
      <c r="C160" s="18">
        <v>1009</v>
      </c>
      <c r="D160" s="19"/>
      <c r="E160" s="19">
        <v>1009</v>
      </c>
      <c r="F160" s="6"/>
      <c r="G160" s="18">
        <v>1009</v>
      </c>
      <c r="H160" s="19"/>
      <c r="I160" s="19">
        <v>1009</v>
      </c>
      <c r="J160" s="6"/>
      <c r="K160" s="27">
        <v>100</v>
      </c>
      <c r="L160" s="19"/>
      <c r="M160" s="19">
        <v>100</v>
      </c>
      <c r="N160" s="19"/>
    </row>
    <row r="161" spans="1:14" s="131" customFormat="1" ht="36" customHeight="1">
      <c r="A161" s="187" t="s">
        <v>375</v>
      </c>
      <c r="B161" s="187" t="s">
        <v>606</v>
      </c>
      <c r="C161" s="18">
        <v>554</v>
      </c>
      <c r="D161" s="19"/>
      <c r="E161" s="19">
        <v>554</v>
      </c>
      <c r="F161" s="6"/>
      <c r="G161" s="18">
        <v>554</v>
      </c>
      <c r="H161" s="19"/>
      <c r="I161" s="19">
        <v>554</v>
      </c>
      <c r="J161" s="6"/>
      <c r="K161" s="27">
        <v>100</v>
      </c>
      <c r="L161" s="19"/>
      <c r="M161" s="19">
        <v>100</v>
      </c>
      <c r="N161" s="19"/>
    </row>
    <row r="162" spans="1:14" s="131" customFormat="1" ht="36" customHeight="1">
      <c r="A162" s="186" t="s">
        <v>609</v>
      </c>
      <c r="B162" s="186" t="s">
        <v>610</v>
      </c>
      <c r="C162" s="18">
        <v>445</v>
      </c>
      <c r="D162" s="19"/>
      <c r="E162" s="19">
        <v>445</v>
      </c>
      <c r="F162" s="6"/>
      <c r="G162" s="18">
        <v>445</v>
      </c>
      <c r="H162" s="19"/>
      <c r="I162" s="19">
        <v>445</v>
      </c>
      <c r="J162" s="6"/>
      <c r="K162" s="27">
        <v>100</v>
      </c>
      <c r="L162" s="19"/>
      <c r="M162" s="19">
        <v>100</v>
      </c>
      <c r="N162" s="19"/>
    </row>
    <row r="163" spans="1:14" s="131" customFormat="1" ht="36" customHeight="1">
      <c r="A163" s="187" t="s">
        <v>342</v>
      </c>
      <c r="B163" s="187" t="s">
        <v>613</v>
      </c>
      <c r="C163" s="18">
        <v>2473.6999999999998</v>
      </c>
      <c r="D163" s="19"/>
      <c r="E163" s="19"/>
      <c r="F163" s="6">
        <v>2473.6999999999998</v>
      </c>
      <c r="G163" s="18">
        <v>2447.7795499999997</v>
      </c>
      <c r="H163" s="19"/>
      <c r="I163" s="19"/>
      <c r="J163" s="6">
        <v>2447.7795499999997</v>
      </c>
      <c r="K163" s="27">
        <v>98.952158709625266</v>
      </c>
      <c r="L163" s="19"/>
      <c r="M163" s="19"/>
      <c r="N163" s="19">
        <v>98.952158709625266</v>
      </c>
    </row>
    <row r="164" spans="1:14" s="131" customFormat="1" ht="36" customHeight="1">
      <c r="A164" s="187" t="s">
        <v>379</v>
      </c>
      <c r="B164" s="187" t="s">
        <v>615</v>
      </c>
      <c r="C164" s="18">
        <v>2473.6999999999998</v>
      </c>
      <c r="D164" s="19"/>
      <c r="E164" s="19"/>
      <c r="F164" s="6">
        <v>2473.6999999999998</v>
      </c>
      <c r="G164" s="18">
        <v>2447.7795499999997</v>
      </c>
      <c r="H164" s="19"/>
      <c r="I164" s="19"/>
      <c r="J164" s="6">
        <v>2447.7795499999997</v>
      </c>
      <c r="K164" s="27">
        <v>98.952158709625266</v>
      </c>
      <c r="L164" s="19"/>
      <c r="M164" s="19"/>
      <c r="N164" s="19">
        <v>98.952158709625266</v>
      </c>
    </row>
    <row r="165" spans="1:14" s="131" customFormat="1" ht="36" customHeight="1">
      <c r="A165" s="186" t="s">
        <v>617</v>
      </c>
      <c r="B165" s="186" t="s">
        <v>618</v>
      </c>
      <c r="C165" s="18">
        <v>20755</v>
      </c>
      <c r="D165" s="19"/>
      <c r="E165" s="19"/>
      <c r="F165" s="6">
        <v>20755</v>
      </c>
      <c r="G165" s="18">
        <v>19708.774110000002</v>
      </c>
      <c r="H165" s="19"/>
      <c r="I165" s="19"/>
      <c r="J165" s="6">
        <v>19708.774110000002</v>
      </c>
      <c r="K165" s="27">
        <v>94.959162177788485</v>
      </c>
      <c r="L165" s="19"/>
      <c r="M165" s="19"/>
      <c r="N165" s="19">
        <v>94.959162177788485</v>
      </c>
    </row>
    <row r="166" spans="1:14" s="131" customFormat="1" ht="36" customHeight="1">
      <c r="A166" s="186" t="s">
        <v>384</v>
      </c>
      <c r="B166" s="186" t="s">
        <v>618</v>
      </c>
      <c r="C166" s="18">
        <v>20755</v>
      </c>
      <c r="D166" s="19"/>
      <c r="E166" s="19"/>
      <c r="F166" s="6">
        <v>20755</v>
      </c>
      <c r="G166" s="18">
        <v>19708.774110000002</v>
      </c>
      <c r="H166" s="19"/>
      <c r="I166" s="19"/>
      <c r="J166" s="6">
        <v>19708.774110000002</v>
      </c>
      <c r="K166" s="27">
        <v>94.959162177788485</v>
      </c>
      <c r="L166" s="19"/>
      <c r="M166" s="19"/>
      <c r="N166" s="19">
        <v>94.959162177788485</v>
      </c>
    </row>
    <row r="167" spans="1:14" s="131" customFormat="1" ht="36" customHeight="1">
      <c r="A167" s="186" t="s">
        <v>288</v>
      </c>
      <c r="B167" s="186" t="s">
        <v>621</v>
      </c>
      <c r="C167" s="18">
        <v>4079.9399999999996</v>
      </c>
      <c r="D167" s="19"/>
      <c r="E167" s="19"/>
      <c r="F167" s="6">
        <v>4079.9399999999996</v>
      </c>
      <c r="G167" s="18">
        <v>4049.7760899999998</v>
      </c>
      <c r="H167" s="19"/>
      <c r="I167" s="19"/>
      <c r="J167" s="6">
        <v>4049.7760899999998</v>
      </c>
      <c r="K167" s="27">
        <v>99.260677608004045</v>
      </c>
      <c r="L167" s="19"/>
      <c r="M167" s="19"/>
      <c r="N167" s="19">
        <v>99.260677608004045</v>
      </c>
    </row>
    <row r="168" spans="1:14" s="131" customFormat="1" ht="36" customHeight="1">
      <c r="A168" s="186" t="s">
        <v>388</v>
      </c>
      <c r="B168" s="186" t="s">
        <v>622</v>
      </c>
      <c r="C168" s="18">
        <v>4079.9399999999996</v>
      </c>
      <c r="D168" s="19"/>
      <c r="E168" s="19"/>
      <c r="F168" s="6">
        <v>4079.9399999999996</v>
      </c>
      <c r="G168" s="18">
        <v>4049.7760899999998</v>
      </c>
      <c r="H168" s="19"/>
      <c r="I168" s="19"/>
      <c r="J168" s="6">
        <v>4049.7760899999998</v>
      </c>
      <c r="K168" s="27">
        <v>99.260677608004045</v>
      </c>
      <c r="L168" s="19"/>
      <c r="M168" s="19"/>
      <c r="N168" s="19">
        <v>99.260677608004045</v>
      </c>
    </row>
    <row r="169" spans="1:14" s="131" customFormat="1" ht="36" customHeight="1">
      <c r="A169" s="187" t="s">
        <v>625</v>
      </c>
      <c r="B169" s="187" t="s">
        <v>578</v>
      </c>
      <c r="C169" s="18">
        <v>99806.644780000002</v>
      </c>
      <c r="D169" s="19">
        <v>34425.18</v>
      </c>
      <c r="E169" s="19">
        <v>3102.7</v>
      </c>
      <c r="F169" s="6">
        <v>62278.764779999998</v>
      </c>
      <c r="G169" s="18">
        <v>95807.592320000011</v>
      </c>
      <c r="H169" s="19">
        <v>34425.18</v>
      </c>
      <c r="I169" s="19">
        <v>3102.7</v>
      </c>
      <c r="J169" s="6">
        <v>58279.712320000006</v>
      </c>
      <c r="K169" s="27">
        <v>95.993200183399665</v>
      </c>
      <c r="L169" s="27">
        <v>100</v>
      </c>
      <c r="M169" s="27">
        <v>100</v>
      </c>
      <c r="N169" s="19">
        <v>93.578786486651339</v>
      </c>
    </row>
    <row r="170" spans="1:14" s="131" customFormat="1" ht="36" customHeight="1">
      <c r="A170" s="186" t="s">
        <v>626</v>
      </c>
      <c r="B170" s="186" t="s">
        <v>627</v>
      </c>
      <c r="C170" s="18">
        <v>37371.131999999998</v>
      </c>
      <c r="D170" s="19"/>
      <c r="E170" s="19">
        <v>3032.7</v>
      </c>
      <c r="F170" s="6">
        <v>34338.432000000001</v>
      </c>
      <c r="G170" s="18">
        <v>36362.625769999999</v>
      </c>
      <c r="H170" s="19"/>
      <c r="I170" s="19">
        <v>3032.7</v>
      </c>
      <c r="J170" s="6">
        <v>33329.925770000002</v>
      </c>
      <c r="K170" s="27">
        <v>97.301376286915797</v>
      </c>
      <c r="L170" s="27"/>
      <c r="M170" s="27">
        <v>100</v>
      </c>
      <c r="N170" s="27">
        <v>97.063039366503403</v>
      </c>
    </row>
    <row r="171" spans="1:14" s="131" customFormat="1" ht="36" customHeight="1">
      <c r="A171" s="186" t="s">
        <v>630</v>
      </c>
      <c r="B171" s="186" t="s">
        <v>631</v>
      </c>
      <c r="C171" s="18">
        <v>2826.5</v>
      </c>
      <c r="D171" s="19"/>
      <c r="E171" s="19"/>
      <c r="F171" s="6">
        <v>2826.5</v>
      </c>
      <c r="G171" s="18">
        <v>2761.3490200000001</v>
      </c>
      <c r="H171" s="19"/>
      <c r="I171" s="19"/>
      <c r="J171" s="6">
        <v>2761.3490200000001</v>
      </c>
      <c r="K171" s="27">
        <v>97.6949945161861</v>
      </c>
      <c r="L171" s="19"/>
      <c r="M171" s="19"/>
      <c r="N171" s="19">
        <v>97.6949945161861</v>
      </c>
    </row>
    <row r="172" spans="1:14" s="131" customFormat="1" ht="36" customHeight="1">
      <c r="A172" s="186" t="s">
        <v>633</v>
      </c>
      <c r="B172" s="186" t="s">
        <v>634</v>
      </c>
      <c r="C172" s="18">
        <v>1070</v>
      </c>
      <c r="D172" s="19"/>
      <c r="E172" s="19"/>
      <c r="F172" s="6">
        <v>1070</v>
      </c>
      <c r="G172" s="18">
        <v>1063.5736199999999</v>
      </c>
      <c r="H172" s="19"/>
      <c r="I172" s="19"/>
      <c r="J172" s="6">
        <v>1063.5736199999999</v>
      </c>
      <c r="K172" s="27">
        <v>99.399403738317744</v>
      </c>
      <c r="L172" s="19"/>
      <c r="M172" s="19"/>
      <c r="N172" s="19">
        <v>99.399403738317744</v>
      </c>
    </row>
    <row r="173" spans="1:14" s="131" customFormat="1" ht="36" customHeight="1">
      <c r="A173" s="187" t="s">
        <v>637</v>
      </c>
      <c r="B173" s="187" t="s">
        <v>638</v>
      </c>
      <c r="C173" s="18">
        <v>832</v>
      </c>
      <c r="D173" s="19"/>
      <c r="E173" s="19"/>
      <c r="F173" s="6">
        <v>832</v>
      </c>
      <c r="G173" s="18">
        <v>832</v>
      </c>
      <c r="H173" s="19"/>
      <c r="I173" s="19"/>
      <c r="J173" s="6">
        <v>832</v>
      </c>
      <c r="K173" s="27">
        <v>100</v>
      </c>
      <c r="L173" s="19"/>
      <c r="M173" s="19"/>
      <c r="N173" s="19">
        <v>100</v>
      </c>
    </row>
    <row r="174" spans="1:14" s="131" customFormat="1" ht="36" customHeight="1">
      <c r="A174" s="187" t="s">
        <v>641</v>
      </c>
      <c r="B174" s="187" t="s">
        <v>642</v>
      </c>
      <c r="C174" s="18">
        <v>57482.512779999997</v>
      </c>
      <c r="D174" s="19">
        <v>34300.68</v>
      </c>
      <c r="E174" s="19">
        <v>70</v>
      </c>
      <c r="F174" s="6">
        <v>23111.832780000001</v>
      </c>
      <c r="G174" s="18">
        <v>54563.543909999993</v>
      </c>
      <c r="H174" s="19">
        <v>34300.68</v>
      </c>
      <c r="I174" s="19">
        <v>70</v>
      </c>
      <c r="J174" s="6">
        <v>20192.86391</v>
      </c>
      <c r="K174" s="27">
        <v>94.921988046744531</v>
      </c>
      <c r="L174" s="27">
        <v>100</v>
      </c>
      <c r="M174" s="27">
        <v>100</v>
      </c>
      <c r="N174" s="27">
        <v>87.370240613172172</v>
      </c>
    </row>
    <row r="175" spans="1:14" s="131" customFormat="1" ht="36" customHeight="1">
      <c r="A175" s="187" t="s">
        <v>645</v>
      </c>
      <c r="B175" s="187" t="s">
        <v>646</v>
      </c>
      <c r="C175" s="18">
        <v>100</v>
      </c>
      <c r="D175" s="19"/>
      <c r="E175" s="19"/>
      <c r="F175" s="6">
        <v>100</v>
      </c>
      <c r="G175" s="18">
        <v>100</v>
      </c>
      <c r="H175" s="19"/>
      <c r="I175" s="19"/>
      <c r="J175" s="6">
        <v>100</v>
      </c>
      <c r="K175" s="27">
        <v>100</v>
      </c>
      <c r="L175" s="27"/>
      <c r="M175" s="27"/>
      <c r="N175" s="27">
        <v>100</v>
      </c>
    </row>
    <row r="176" spans="1:14" s="131" customFormat="1" ht="36" customHeight="1">
      <c r="A176" s="185" t="s">
        <v>886</v>
      </c>
      <c r="B176" s="185" t="s">
        <v>1530</v>
      </c>
      <c r="C176" s="18">
        <v>124.5</v>
      </c>
      <c r="D176" s="19">
        <v>124.5</v>
      </c>
      <c r="E176" s="19"/>
      <c r="F176" s="6"/>
      <c r="G176" s="18">
        <v>124.5</v>
      </c>
      <c r="H176" s="19">
        <v>124.5</v>
      </c>
      <c r="I176" s="19"/>
      <c r="J176" s="6"/>
      <c r="K176" s="27">
        <v>100</v>
      </c>
      <c r="L176" s="27">
        <v>100</v>
      </c>
      <c r="M176" s="27"/>
      <c r="N176" s="19"/>
    </row>
    <row r="177" spans="1:14" s="131" customFormat="1" ht="36" customHeight="1">
      <c r="A177" s="187" t="s">
        <v>1032</v>
      </c>
      <c r="B177" s="187" t="s">
        <v>1482</v>
      </c>
      <c r="C177" s="18">
        <v>6823.3</v>
      </c>
      <c r="D177" s="19"/>
      <c r="E177" s="19"/>
      <c r="F177" s="6">
        <v>6823.3</v>
      </c>
      <c r="G177" s="18">
        <v>6499.0432599999995</v>
      </c>
      <c r="H177" s="19"/>
      <c r="I177" s="19"/>
      <c r="J177" s="6">
        <v>6499.0432599999995</v>
      </c>
      <c r="K177" s="27">
        <v>95.247801796784543</v>
      </c>
      <c r="L177" s="19"/>
      <c r="M177" s="19"/>
      <c r="N177" s="19">
        <v>95.247801796784543</v>
      </c>
    </row>
    <row r="178" spans="1:14" s="131" customFormat="1" ht="36" customHeight="1">
      <c r="A178" s="187" t="s">
        <v>1034</v>
      </c>
      <c r="B178" s="187" t="s">
        <v>1537</v>
      </c>
      <c r="C178" s="18">
        <v>6823.3</v>
      </c>
      <c r="D178" s="19"/>
      <c r="E178" s="19"/>
      <c r="F178" s="6">
        <v>6823.3</v>
      </c>
      <c r="G178" s="18">
        <v>6499.0432599999995</v>
      </c>
      <c r="H178" s="19"/>
      <c r="I178" s="19"/>
      <c r="J178" s="6">
        <v>6499.0432599999995</v>
      </c>
      <c r="K178" s="27">
        <v>95.247801796784543</v>
      </c>
      <c r="L178" s="19"/>
      <c r="M178" s="19"/>
      <c r="N178" s="19">
        <v>95.247801796784543</v>
      </c>
    </row>
    <row r="179" spans="1:14" ht="36" customHeight="1">
      <c r="A179" s="188" t="s">
        <v>24</v>
      </c>
      <c r="B179" s="188" t="s">
        <v>942</v>
      </c>
      <c r="C179" s="16">
        <v>0</v>
      </c>
      <c r="D179" s="15">
        <v>0</v>
      </c>
      <c r="E179" s="15">
        <v>0</v>
      </c>
      <c r="F179" s="17">
        <v>0</v>
      </c>
      <c r="G179" s="16">
        <v>0</v>
      </c>
      <c r="H179" s="15">
        <v>0</v>
      </c>
      <c r="I179" s="15">
        <v>0</v>
      </c>
      <c r="J179" s="17">
        <v>0</v>
      </c>
      <c r="K179" s="29"/>
      <c r="L179" s="15"/>
      <c r="M179" s="15"/>
      <c r="N179" s="15"/>
    </row>
    <row r="180" spans="1:14" ht="36" customHeight="1">
      <c r="A180" s="185" t="s">
        <v>944</v>
      </c>
      <c r="B180" s="185" t="s">
        <v>1544</v>
      </c>
      <c r="C180" s="18">
        <v>0</v>
      </c>
      <c r="D180" s="19">
        <v>0</v>
      </c>
      <c r="E180" s="19">
        <v>0</v>
      </c>
      <c r="F180" s="6">
        <v>0</v>
      </c>
      <c r="G180" s="18">
        <v>0</v>
      </c>
      <c r="H180" s="19">
        <v>0</v>
      </c>
      <c r="I180" s="19">
        <v>0</v>
      </c>
      <c r="J180" s="6">
        <v>0</v>
      </c>
      <c r="K180" s="27"/>
      <c r="L180" s="19"/>
      <c r="M180" s="19"/>
      <c r="N180" s="19"/>
    </row>
    <row r="181" spans="1:14" ht="36" customHeight="1">
      <c r="A181" s="185" t="s">
        <v>945</v>
      </c>
      <c r="B181" s="185" t="s">
        <v>1545</v>
      </c>
      <c r="C181" s="18">
        <v>0</v>
      </c>
      <c r="D181" s="19">
        <v>0</v>
      </c>
      <c r="E181" s="19">
        <v>0</v>
      </c>
      <c r="F181" s="6">
        <v>0</v>
      </c>
      <c r="G181" s="18">
        <v>0</v>
      </c>
      <c r="H181" s="19">
        <v>0</v>
      </c>
      <c r="I181" s="19">
        <v>0</v>
      </c>
      <c r="J181" s="6">
        <v>0</v>
      </c>
      <c r="K181" s="27"/>
      <c r="L181" s="19"/>
      <c r="M181" s="19"/>
      <c r="N181" s="19"/>
    </row>
    <row r="182" spans="1:14" s="39" customFormat="1" ht="12.75" thickBot="1">
      <c r="A182" s="35"/>
      <c r="B182" s="35" t="s">
        <v>652</v>
      </c>
      <c r="C182" s="68">
        <v>2210249.3975900002</v>
      </c>
      <c r="D182" s="68">
        <v>114330.7022</v>
      </c>
      <c r="E182" s="68">
        <v>1129101.8446099998</v>
      </c>
      <c r="F182" s="68">
        <v>966816.8507800001</v>
      </c>
      <c r="G182" s="68">
        <v>2183164.2677799999</v>
      </c>
      <c r="H182" s="68">
        <v>113886.78357</v>
      </c>
      <c r="I182" s="68">
        <v>1123378.1580199997</v>
      </c>
      <c r="J182" s="68">
        <v>945899.53312000027</v>
      </c>
      <c r="K182" s="52">
        <v>98.774566805016065</v>
      </c>
      <c r="L182" s="37">
        <v>99.611724041348538</v>
      </c>
      <c r="M182" s="37">
        <v>99.493076145670713</v>
      </c>
      <c r="N182" s="38">
        <v>97.836475683773585</v>
      </c>
    </row>
    <row r="183" spans="1:14">
      <c r="A183" s="302" t="s">
        <v>63</v>
      </c>
      <c r="B183" s="302"/>
      <c r="C183" s="302"/>
      <c r="D183" s="302"/>
      <c r="E183" s="302"/>
      <c r="F183" s="302"/>
      <c r="G183" s="302"/>
      <c r="H183" s="302"/>
      <c r="I183" s="302"/>
      <c r="J183" s="302"/>
      <c r="K183" s="302"/>
      <c r="L183" s="302"/>
      <c r="M183" s="302"/>
      <c r="N183" s="302"/>
    </row>
    <row r="184" spans="1:14">
      <c r="A184" s="148"/>
    </row>
  </sheetData>
  <mergeCells count="14">
    <mergeCell ref="A2:N2"/>
    <mergeCell ref="A3:N3"/>
    <mergeCell ref="A4:N4"/>
    <mergeCell ref="A6:A9"/>
    <mergeCell ref="B6:B9"/>
    <mergeCell ref="C6:J6"/>
    <mergeCell ref="K6:N7"/>
    <mergeCell ref="A183:N183"/>
    <mergeCell ref="C7:F7"/>
    <mergeCell ref="G7:J7"/>
    <mergeCell ref="D8:F8"/>
    <mergeCell ref="H8:J8"/>
    <mergeCell ref="K8:K9"/>
    <mergeCell ref="L8:N8"/>
  </mergeCells>
  <hyperlinks>
    <hyperlink ref="K6" location="P7070" display="P7070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Приложение 9 </vt:lpstr>
      <vt:lpstr>Приложение 10 (2022)</vt:lpstr>
      <vt:lpstr>Приложение 11 </vt:lpstr>
      <vt:lpstr>Приложение 12</vt:lpstr>
      <vt:lpstr>Пояснительные записки</vt:lpstr>
      <vt:lpstr>Лист1</vt:lpstr>
      <vt:lpstr>Лист2</vt:lpstr>
      <vt:lpstr>'Пояснительные записки'!_GoBack</vt:lpstr>
      <vt:lpstr>'Пояснительные записки'!_Hlk167707</vt:lpstr>
      <vt:lpstr>'Пояснительные записки'!_Hlk39750466</vt:lpstr>
      <vt:lpstr>'Пояснительные записки'!_Hlk89043086</vt:lpstr>
      <vt:lpstr>'Пояснительные записки'!_Toc385247195</vt:lpstr>
      <vt:lpstr>'Пояснительные записки'!_Toc385247196</vt:lpstr>
      <vt:lpstr>'Пояснительные записки'!_Toc385247197</vt:lpstr>
      <vt:lpstr>'Пояснительные записки'!_Toc385247198</vt:lpstr>
      <vt:lpstr>'Приложение 10 (2022)'!Область_печати</vt:lpstr>
      <vt:lpstr>'Приложение 11 '!Область_печати</vt:lpstr>
      <vt:lpstr>'Приложение 12'!Область_печати</vt:lpstr>
      <vt:lpstr>'Приложение 9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2023-04-06T12:35:09Z</dcterms:modified>
</cp:coreProperties>
</file>