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19440" windowHeight="12645"/>
  </bookViews>
  <sheets>
    <sheet name="Мониторинг (1 полуг)" sheetId="32" r:id="rId1"/>
  </sheets>
  <definedNames>
    <definedName name="_xlnm.Print_Area" localSheetId="0">'Мониторинг (1 полуг)'!$A$1:$Q$837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34" i="32"/>
  <c r="F834" s="1"/>
  <c r="J834"/>
  <c r="K834"/>
  <c r="Q126"/>
  <c r="G624"/>
  <c r="H624"/>
  <c r="I624"/>
  <c r="K624"/>
  <c r="L624"/>
  <c r="M624"/>
  <c r="Q624" s="1"/>
  <c r="G513"/>
  <c r="H513"/>
  <c r="P624" l="1"/>
  <c r="G434"/>
  <c r="G433" s="1"/>
  <c r="H434"/>
  <c r="H433" s="1"/>
  <c r="I434"/>
  <c r="I433" s="1"/>
  <c r="J434"/>
  <c r="J433" s="1"/>
  <c r="K434"/>
  <c r="K433" s="1"/>
  <c r="L434"/>
  <c r="L433" s="1"/>
  <c r="M434"/>
  <c r="M433" s="1"/>
  <c r="F434"/>
  <c r="F433" s="1"/>
  <c r="L131" l="1"/>
  <c r="K131"/>
  <c r="H131"/>
  <c r="G131"/>
  <c r="G130" s="1"/>
  <c r="H130"/>
  <c r="K130"/>
  <c r="L130"/>
  <c r="G579" l="1"/>
  <c r="H579"/>
  <c r="K579"/>
  <c r="L579"/>
  <c r="M580"/>
  <c r="J580"/>
  <c r="I580"/>
  <c r="F580"/>
  <c r="M585"/>
  <c r="J585"/>
  <c r="I585"/>
  <c r="F585"/>
  <c r="M621"/>
  <c r="J621"/>
  <c r="I621"/>
  <c r="I620" s="1"/>
  <c r="F621"/>
  <c r="M620"/>
  <c r="J620"/>
  <c r="F620"/>
  <c r="M617"/>
  <c r="J617"/>
  <c r="I617"/>
  <c r="F617"/>
  <c r="M616"/>
  <c r="J616"/>
  <c r="I616"/>
  <c r="F616"/>
  <c r="M607"/>
  <c r="J607"/>
  <c r="I607"/>
  <c r="F607"/>
  <c r="M606"/>
  <c r="J606"/>
  <c r="I606"/>
  <c r="F606"/>
  <c r="M603"/>
  <c r="J603"/>
  <c r="I603"/>
  <c r="F603"/>
  <c r="M602"/>
  <c r="J602"/>
  <c r="I602"/>
  <c r="F602"/>
  <c r="M593"/>
  <c r="J593"/>
  <c r="M592"/>
  <c r="M589"/>
  <c r="J589"/>
  <c r="M588"/>
  <c r="I579" l="1"/>
  <c r="M579"/>
  <c r="F579"/>
  <c r="J579"/>
  <c r="Q512" l="1"/>
  <c r="N512"/>
  <c r="Q511"/>
  <c r="N511"/>
  <c r="Q510"/>
  <c r="N510"/>
  <c r="Q509"/>
  <c r="N509"/>
  <c r="Q508"/>
  <c r="N508"/>
  <c r="Q507"/>
  <c r="N507"/>
  <c r="Q506"/>
  <c r="N506"/>
  <c r="Q505"/>
  <c r="N505"/>
  <c r="Q504"/>
  <c r="N504"/>
  <c r="N318" l="1"/>
  <c r="N319"/>
  <c r="N321"/>
  <c r="N322"/>
  <c r="G308"/>
  <c r="H308"/>
  <c r="I308"/>
  <c r="J308"/>
  <c r="K308"/>
  <c r="L308"/>
  <c r="M308"/>
  <c r="F308"/>
  <c r="G305"/>
  <c r="G302" s="1"/>
  <c r="H305"/>
  <c r="H302" s="1"/>
  <c r="I305"/>
  <c r="I302" s="1"/>
  <c r="J305"/>
  <c r="J302" s="1"/>
  <c r="K305"/>
  <c r="K302" s="1"/>
  <c r="L305"/>
  <c r="L302" s="1"/>
  <c r="M305"/>
  <c r="M302" s="1"/>
  <c r="F305"/>
  <c r="F302" s="1"/>
  <c r="Q307"/>
  <c r="N307"/>
  <c r="Q306"/>
  <c r="N306"/>
  <c r="Q305"/>
  <c r="M317"/>
  <c r="L317"/>
  <c r="J317"/>
  <c r="I317"/>
  <c r="H317"/>
  <c r="F317"/>
  <c r="H320"/>
  <c r="I320"/>
  <c r="J320"/>
  <c r="L320"/>
  <c r="M320"/>
  <c r="F320"/>
  <c r="N320" l="1"/>
  <c r="N317"/>
  <c r="N305"/>
  <c r="P305"/>
  <c r="G267" l="1"/>
  <c r="H267"/>
  <c r="I267"/>
  <c r="J267"/>
  <c r="K267"/>
  <c r="L267"/>
  <c r="M267"/>
  <c r="Q267" s="1"/>
  <c r="F267"/>
  <c r="N267" s="1"/>
  <c r="N263"/>
  <c r="Q263"/>
  <c r="N264"/>
  <c r="Q264"/>
  <c r="N265"/>
  <c r="P265"/>
  <c r="Q265"/>
  <c r="N266"/>
  <c r="Q266"/>
  <c r="N269"/>
  <c r="Q269"/>
  <c r="N270"/>
  <c r="Q270"/>
  <c r="N271"/>
  <c r="Q271"/>
  <c r="N272"/>
  <c r="Q272"/>
  <c r="N274"/>
  <c r="Q274"/>
  <c r="N275"/>
  <c r="Q275"/>
  <c r="N276"/>
  <c r="Q276"/>
  <c r="N278"/>
  <c r="Q278"/>
  <c r="N279"/>
  <c r="Q279"/>
  <c r="N280"/>
  <c r="Q280"/>
  <c r="N282"/>
  <c r="Q282"/>
  <c r="N283"/>
  <c r="Q283"/>
  <c r="N287"/>
  <c r="Q287"/>
  <c r="N288"/>
  <c r="P288"/>
  <c r="Q288"/>
  <c r="N292"/>
  <c r="Q292"/>
  <c r="N293"/>
  <c r="P293"/>
  <c r="Q293"/>
  <c r="N294"/>
  <c r="Q294"/>
  <c r="N296"/>
  <c r="Q296"/>
  <c r="N297"/>
  <c r="Q297"/>
  <c r="N298"/>
  <c r="P298"/>
  <c r="Q298"/>
  <c r="N300"/>
  <c r="P300"/>
  <c r="Q300"/>
  <c r="N301"/>
  <c r="P301"/>
  <c r="Q301"/>
  <c r="Q261"/>
  <c r="N261"/>
  <c r="G260"/>
  <c r="K260"/>
  <c r="H262"/>
  <c r="H260" s="1"/>
  <c r="I262"/>
  <c r="I260" s="1"/>
  <c r="J262"/>
  <c r="J260" s="1"/>
  <c r="L262"/>
  <c r="M262"/>
  <c r="F262"/>
  <c r="F260" s="1"/>
  <c r="P262" l="1"/>
  <c r="Q262"/>
  <c r="M260"/>
  <c r="Q260" s="1"/>
  <c r="N262"/>
  <c r="L260"/>
  <c r="P260" s="1"/>
  <c r="M286"/>
  <c r="L286"/>
  <c r="K286"/>
  <c r="J286"/>
  <c r="I286"/>
  <c r="H286"/>
  <c r="G286"/>
  <c r="F286"/>
  <c r="M284"/>
  <c r="L284"/>
  <c r="K284"/>
  <c r="J284"/>
  <c r="I284"/>
  <c r="H284"/>
  <c r="G284"/>
  <c r="F284"/>
  <c r="G291"/>
  <c r="G289" s="1"/>
  <c r="H291"/>
  <c r="H289" s="1"/>
  <c r="I291"/>
  <c r="I289" s="1"/>
  <c r="J291"/>
  <c r="K291"/>
  <c r="K289" s="1"/>
  <c r="L291"/>
  <c r="P291" s="1"/>
  <c r="M291"/>
  <c r="Q291" s="1"/>
  <c r="F291"/>
  <c r="F289" s="1"/>
  <c r="N291" l="1"/>
  <c r="L289"/>
  <c r="P289" s="1"/>
  <c r="J289"/>
  <c r="N289" s="1"/>
  <c r="N284"/>
  <c r="P284"/>
  <c r="N286"/>
  <c r="P286"/>
  <c r="M289"/>
  <c r="Q289" s="1"/>
  <c r="Q284"/>
  <c r="Q286"/>
  <c r="G795" l="1"/>
  <c r="G794" s="1"/>
  <c r="H795"/>
  <c r="H794" s="1"/>
  <c r="I795"/>
  <c r="I794" s="1"/>
  <c r="J795"/>
  <c r="J794" s="1"/>
  <c r="K795"/>
  <c r="K794" s="1"/>
  <c r="L795"/>
  <c r="L794" s="1"/>
  <c r="M795"/>
  <c r="M794" s="1"/>
  <c r="F795"/>
  <c r="F794" s="1"/>
  <c r="G718"/>
  <c r="G717" s="1"/>
  <c r="H718"/>
  <c r="H717" s="1"/>
  <c r="I718"/>
  <c r="I717" s="1"/>
  <c r="J718"/>
  <c r="J717" s="1"/>
  <c r="K718"/>
  <c r="K717" s="1"/>
  <c r="L718"/>
  <c r="L717" s="1"/>
  <c r="M718"/>
  <c r="M717" s="1"/>
  <c r="F718"/>
  <c r="F717" s="1"/>
  <c r="N720"/>
  <c r="P720"/>
  <c r="N721"/>
  <c r="P721"/>
  <c r="N722"/>
  <c r="P722"/>
  <c r="N723"/>
  <c r="P723"/>
  <c r="N724"/>
  <c r="P724"/>
  <c r="N725"/>
  <c r="Q725"/>
  <c r="N726"/>
  <c r="Q726"/>
  <c r="N727"/>
  <c r="Q727"/>
  <c r="N728"/>
  <c r="Q728"/>
  <c r="N729"/>
  <c r="Q729"/>
  <c r="N730"/>
  <c r="Q730"/>
  <c r="N731"/>
  <c r="Q731"/>
  <c r="N732"/>
  <c r="Q732"/>
  <c r="N733"/>
  <c r="Q733"/>
  <c r="N734"/>
  <c r="Q734"/>
  <c r="N735"/>
  <c r="Q735"/>
  <c r="N736"/>
  <c r="Q736"/>
  <c r="N737"/>
  <c r="Q737"/>
  <c r="N738"/>
  <c r="Q738"/>
  <c r="N739"/>
  <c r="Q739"/>
  <c r="N740"/>
  <c r="Q740"/>
  <c r="N741"/>
  <c r="Q741"/>
  <c r="N742"/>
  <c r="Q742"/>
  <c r="N743"/>
  <c r="Q743"/>
  <c r="N744"/>
  <c r="O744"/>
  <c r="P719"/>
  <c r="Q806"/>
  <c r="N806"/>
  <c r="J833"/>
  <c r="F833"/>
  <c r="K833"/>
  <c r="G833" l="1"/>
  <c r="G824"/>
  <c r="G823" s="1"/>
  <c r="H824"/>
  <c r="H823" s="1"/>
  <c r="I824"/>
  <c r="I823" s="1"/>
  <c r="J824"/>
  <c r="J823" s="1"/>
  <c r="K824"/>
  <c r="K823" s="1"/>
  <c r="L824"/>
  <c r="L823" s="1"/>
  <c r="M824"/>
  <c r="M823" s="1"/>
  <c r="F824"/>
  <c r="F823" s="1"/>
  <c r="G820"/>
  <c r="G819" s="1"/>
  <c r="H820"/>
  <c r="H819" s="1"/>
  <c r="I820"/>
  <c r="I819" s="1"/>
  <c r="J820"/>
  <c r="J819" s="1"/>
  <c r="K820"/>
  <c r="K819" s="1"/>
  <c r="L820"/>
  <c r="L819" s="1"/>
  <c r="M820"/>
  <c r="M819" s="1"/>
  <c r="F820"/>
  <c r="F819" s="1"/>
  <c r="G809" l="1"/>
  <c r="G808" s="1"/>
  <c r="H809"/>
  <c r="H808" s="1"/>
  <c r="I809"/>
  <c r="I808" s="1"/>
  <c r="J809"/>
  <c r="J808" s="1"/>
  <c r="K809"/>
  <c r="K808" s="1"/>
  <c r="L809"/>
  <c r="L808" s="1"/>
  <c r="M809"/>
  <c r="M808" s="1"/>
  <c r="F809"/>
  <c r="F808" s="1"/>
  <c r="M775"/>
  <c r="L775"/>
  <c r="K775"/>
  <c r="J775"/>
  <c r="I775"/>
  <c r="H775"/>
  <c r="G775"/>
  <c r="F775"/>
  <c r="M774"/>
  <c r="L774"/>
  <c r="K774"/>
  <c r="J774"/>
  <c r="I774"/>
  <c r="H774"/>
  <c r="G774"/>
  <c r="F774"/>
  <c r="M785"/>
  <c r="L785"/>
  <c r="K785"/>
  <c r="J785"/>
  <c r="I785"/>
  <c r="H785"/>
  <c r="G785"/>
  <c r="F785"/>
  <c r="M784"/>
  <c r="L784"/>
  <c r="K784"/>
  <c r="J784"/>
  <c r="I784"/>
  <c r="H784"/>
  <c r="G784"/>
  <c r="F784"/>
  <c r="G790"/>
  <c r="G789" s="1"/>
  <c r="H790"/>
  <c r="H789" s="1"/>
  <c r="I790"/>
  <c r="I789" s="1"/>
  <c r="J790"/>
  <c r="J789" s="1"/>
  <c r="K790"/>
  <c r="K789" s="1"/>
  <c r="L790"/>
  <c r="L789" s="1"/>
  <c r="M790"/>
  <c r="M789" s="1"/>
  <c r="F790"/>
  <c r="F789" s="1"/>
  <c r="G780"/>
  <c r="G779" s="1"/>
  <c r="H780"/>
  <c r="H779" s="1"/>
  <c r="I780"/>
  <c r="I779" s="1"/>
  <c r="J780"/>
  <c r="J779" s="1"/>
  <c r="K780"/>
  <c r="K779" s="1"/>
  <c r="L780"/>
  <c r="L779" s="1"/>
  <c r="M780"/>
  <c r="M779" s="1"/>
  <c r="F780"/>
  <c r="F779" s="1"/>
  <c r="M767"/>
  <c r="M766" s="1"/>
  <c r="L767"/>
  <c r="K767"/>
  <c r="K766" s="1"/>
  <c r="J767"/>
  <c r="I767"/>
  <c r="I766" s="1"/>
  <c r="H767"/>
  <c r="G767"/>
  <c r="G766" s="1"/>
  <c r="F767"/>
  <c r="L766"/>
  <c r="J766"/>
  <c r="H766"/>
  <c r="F766"/>
  <c r="G771"/>
  <c r="G770" s="1"/>
  <c r="H771"/>
  <c r="H770" s="1"/>
  <c r="I771"/>
  <c r="I770" s="1"/>
  <c r="J771"/>
  <c r="J770" s="1"/>
  <c r="K771"/>
  <c r="K770" s="1"/>
  <c r="L771"/>
  <c r="L770" s="1"/>
  <c r="M771"/>
  <c r="M770" s="1"/>
  <c r="F771"/>
  <c r="F770" s="1"/>
  <c r="G747"/>
  <c r="G746" s="1"/>
  <c r="H747"/>
  <c r="H746" s="1"/>
  <c r="I747"/>
  <c r="I746" s="1"/>
  <c r="J747"/>
  <c r="J746" s="1"/>
  <c r="K747"/>
  <c r="K746" s="1"/>
  <c r="L747"/>
  <c r="L746" s="1"/>
  <c r="M747"/>
  <c r="M746" s="1"/>
  <c r="F747"/>
  <c r="F746" s="1"/>
  <c r="G759"/>
  <c r="G758" s="1"/>
  <c r="H759"/>
  <c r="H758" s="1"/>
  <c r="I759"/>
  <c r="I758" s="1"/>
  <c r="J759"/>
  <c r="J758" s="1"/>
  <c r="K759"/>
  <c r="K758" s="1"/>
  <c r="L759"/>
  <c r="L758" s="1"/>
  <c r="M759"/>
  <c r="M758" s="1"/>
  <c r="F759"/>
  <c r="F758" s="1"/>
  <c r="G755"/>
  <c r="G754" s="1"/>
  <c r="H755"/>
  <c r="H754" s="1"/>
  <c r="I755"/>
  <c r="I754" s="1"/>
  <c r="J755"/>
  <c r="J754" s="1"/>
  <c r="K755"/>
  <c r="K754" s="1"/>
  <c r="L755"/>
  <c r="L754" s="1"/>
  <c r="M755"/>
  <c r="M754" s="1"/>
  <c r="F755"/>
  <c r="F754" s="1"/>
  <c r="P578" l="1"/>
  <c r="N578"/>
  <c r="P577"/>
  <c r="N577"/>
  <c r="P576"/>
  <c r="N576"/>
  <c r="P575"/>
  <c r="N575"/>
  <c r="P574"/>
  <c r="N574"/>
  <c r="P573"/>
  <c r="N573"/>
  <c r="Q572"/>
  <c r="N572"/>
  <c r="Q571"/>
  <c r="N571"/>
  <c r="Q569"/>
  <c r="P569"/>
  <c r="Q568"/>
  <c r="P568"/>
  <c r="Q566"/>
  <c r="N566"/>
  <c r="Q565"/>
  <c r="P565"/>
  <c r="Q563"/>
  <c r="N563"/>
  <c r="Q562"/>
  <c r="P562"/>
  <c r="Q559"/>
  <c r="N559"/>
  <c r="Q558"/>
  <c r="N558"/>
  <c r="P557"/>
  <c r="N557"/>
  <c r="P556"/>
  <c r="N556"/>
  <c r="Q555"/>
  <c r="N555"/>
  <c r="P554"/>
  <c r="N554"/>
  <c r="P552"/>
  <c r="N552"/>
  <c r="Q551"/>
  <c r="N551"/>
  <c r="Q550"/>
  <c r="P550"/>
  <c r="P549"/>
  <c r="N549"/>
  <c r="Q547"/>
  <c r="N547"/>
  <c r="Q546"/>
  <c r="P546"/>
  <c r="Q545"/>
  <c r="N545"/>
  <c r="H544"/>
  <c r="I544"/>
  <c r="J544"/>
  <c r="L544"/>
  <c r="M544"/>
  <c r="H548"/>
  <c r="I548"/>
  <c r="J548"/>
  <c r="L548"/>
  <c r="M548"/>
  <c r="F550"/>
  <c r="F548" s="1"/>
  <c r="F546"/>
  <c r="F544" s="1"/>
  <c r="M564"/>
  <c r="L564"/>
  <c r="J564"/>
  <c r="I564"/>
  <c r="H564"/>
  <c r="H561"/>
  <c r="I561"/>
  <c r="I560" s="1"/>
  <c r="J561"/>
  <c r="L561"/>
  <c r="L560" s="1"/>
  <c r="M561"/>
  <c r="F565"/>
  <c r="F564" s="1"/>
  <c r="F562"/>
  <c r="F561" s="1"/>
  <c r="H570"/>
  <c r="I570"/>
  <c r="J570"/>
  <c r="N570" s="1"/>
  <c r="L570"/>
  <c r="M570"/>
  <c r="Q570" s="1"/>
  <c r="F570"/>
  <c r="H567"/>
  <c r="P567" s="1"/>
  <c r="I567"/>
  <c r="Q567" s="1"/>
  <c r="F569"/>
  <c r="N569" s="1"/>
  <c r="F568"/>
  <c r="N548" l="1"/>
  <c r="Q564"/>
  <c r="N561"/>
  <c r="N564"/>
  <c r="J543"/>
  <c r="P564"/>
  <c r="Q561"/>
  <c r="F567"/>
  <c r="N567" s="1"/>
  <c r="F560"/>
  <c r="M560"/>
  <c r="Q560" s="1"/>
  <c r="J560"/>
  <c r="N560" s="1"/>
  <c r="H560"/>
  <c r="P560" s="1"/>
  <c r="N546"/>
  <c r="N550"/>
  <c r="P561"/>
  <c r="N562"/>
  <c r="N565"/>
  <c r="N568"/>
  <c r="P548"/>
  <c r="L543"/>
  <c r="Q548"/>
  <c r="M543"/>
  <c r="K543"/>
  <c r="I543"/>
  <c r="Q543" s="1"/>
  <c r="H543"/>
  <c r="F543"/>
  <c r="P543" l="1"/>
  <c r="H553" l="1"/>
  <c r="I553"/>
  <c r="J553"/>
  <c r="L553"/>
  <c r="M553"/>
  <c r="F553"/>
  <c r="P553" l="1"/>
  <c r="Q553"/>
  <c r="N553"/>
  <c r="G418" l="1"/>
  <c r="G417" s="1"/>
  <c r="H418"/>
  <c r="H417" s="1"/>
  <c r="I418"/>
  <c r="I417" s="1"/>
  <c r="J418"/>
  <c r="J417" s="1"/>
  <c r="K418"/>
  <c r="K417" s="1"/>
  <c r="L418"/>
  <c r="L417" s="1"/>
  <c r="M418"/>
  <c r="M417" s="1"/>
  <c r="F427"/>
  <c r="F418" s="1"/>
  <c r="F417" s="1"/>
  <c r="F476"/>
  <c r="M474"/>
  <c r="L474"/>
  <c r="K474"/>
  <c r="J474"/>
  <c r="I474"/>
  <c r="H474"/>
  <c r="G474"/>
  <c r="F474"/>
  <c r="G480"/>
  <c r="H480"/>
  <c r="I480"/>
  <c r="J480"/>
  <c r="K480"/>
  <c r="L480"/>
  <c r="M480"/>
  <c r="F482"/>
  <c r="F480" s="1"/>
  <c r="F490"/>
  <c r="F489"/>
  <c r="F491"/>
  <c r="M452"/>
  <c r="L452"/>
  <c r="K452"/>
  <c r="J452"/>
  <c r="I452"/>
  <c r="H452"/>
  <c r="G452"/>
  <c r="F452"/>
  <c r="G457"/>
  <c r="H457"/>
  <c r="I457"/>
  <c r="J457"/>
  <c r="K457"/>
  <c r="L457"/>
  <c r="M457"/>
  <c r="F457"/>
  <c r="N625" l="1"/>
  <c r="Q625"/>
  <c r="N626"/>
  <c r="Q626"/>
  <c r="N627"/>
  <c r="Q627"/>
  <c r="N628"/>
  <c r="Q628"/>
  <c r="P629"/>
  <c r="N630"/>
  <c r="Q630"/>
  <c r="N631"/>
  <c r="P631"/>
  <c r="N632"/>
  <c r="Q632"/>
  <c r="N633"/>
  <c r="P633"/>
  <c r="P634"/>
  <c r="P635"/>
  <c r="N636"/>
  <c r="Q636"/>
  <c r="N637"/>
  <c r="Q637"/>
  <c r="J635"/>
  <c r="F635"/>
  <c r="J634"/>
  <c r="F634"/>
  <c r="J629"/>
  <c r="J624" s="1"/>
  <c r="F629"/>
  <c r="F624" s="1"/>
  <c r="L703"/>
  <c r="L702" s="1"/>
  <c r="J703"/>
  <c r="J702" s="1"/>
  <c r="H703"/>
  <c r="H702" s="1"/>
  <c r="F703"/>
  <c r="F702" s="1"/>
  <c r="M703"/>
  <c r="K703"/>
  <c r="I703"/>
  <c r="G703"/>
  <c r="M702"/>
  <c r="K702"/>
  <c r="I702"/>
  <c r="G702"/>
  <c r="M708"/>
  <c r="L708"/>
  <c r="L707" s="1"/>
  <c r="K708"/>
  <c r="K707" s="1"/>
  <c r="J708"/>
  <c r="J707" s="1"/>
  <c r="I708"/>
  <c r="I707" s="1"/>
  <c r="H708"/>
  <c r="H707" s="1"/>
  <c r="G708"/>
  <c r="G707" s="1"/>
  <c r="F708"/>
  <c r="F707" s="1"/>
  <c r="M707"/>
  <c r="G713"/>
  <c r="G712" s="1"/>
  <c r="H713"/>
  <c r="H712" s="1"/>
  <c r="I713"/>
  <c r="I712" s="1"/>
  <c r="J713"/>
  <c r="J712" s="1"/>
  <c r="K713"/>
  <c r="K712" s="1"/>
  <c r="L713"/>
  <c r="L712" s="1"/>
  <c r="M713"/>
  <c r="M712" s="1"/>
  <c r="F713"/>
  <c r="F712" s="1"/>
  <c r="E698"/>
  <c r="J655"/>
  <c r="F655"/>
  <c r="G647"/>
  <c r="H647"/>
  <c r="I647"/>
  <c r="K647"/>
  <c r="L647"/>
  <c r="M647"/>
  <c r="P655"/>
  <c r="N655"/>
  <c r="P692"/>
  <c r="P689"/>
  <c r="P680"/>
  <c r="P679"/>
  <c r="P678"/>
  <c r="P677"/>
  <c r="P676"/>
  <c r="P675"/>
  <c r="J689"/>
  <c r="F689"/>
  <c r="N689" s="1"/>
  <c r="J692"/>
  <c r="F692"/>
  <c r="Q691"/>
  <c r="N691"/>
  <c r="Q690"/>
  <c r="N690"/>
  <c r="Q688"/>
  <c r="N688"/>
  <c r="Q687"/>
  <c r="N687"/>
  <c r="P654"/>
  <c r="J654"/>
  <c r="F654"/>
  <c r="P666"/>
  <c r="P665"/>
  <c r="P653"/>
  <c r="J653"/>
  <c r="F653"/>
  <c r="N653" s="1"/>
  <c r="Q652"/>
  <c r="N652"/>
  <c r="N624" l="1"/>
  <c r="N629"/>
  <c r="N634"/>
  <c r="J647"/>
  <c r="N635"/>
  <c r="F647"/>
  <c r="N692"/>
  <c r="N654"/>
  <c r="G664" l="1"/>
  <c r="G663" s="1"/>
  <c r="H664"/>
  <c r="H663" s="1"/>
  <c r="I664"/>
  <c r="I663" s="1"/>
  <c r="K664"/>
  <c r="K663" s="1"/>
  <c r="L664"/>
  <c r="L663" s="1"/>
  <c r="M664"/>
  <c r="M663" s="1"/>
  <c r="J666"/>
  <c r="F666"/>
  <c r="F677"/>
  <c r="J677"/>
  <c r="J665"/>
  <c r="F665"/>
  <c r="F664" s="1"/>
  <c r="F663" s="1"/>
  <c r="J679"/>
  <c r="F679"/>
  <c r="J678"/>
  <c r="F678"/>
  <c r="J676"/>
  <c r="F676"/>
  <c r="J675"/>
  <c r="F675"/>
  <c r="J680"/>
  <c r="F680"/>
  <c r="P674"/>
  <c r="N674"/>
  <c r="P673"/>
  <c r="N673"/>
  <c r="P672"/>
  <c r="N672"/>
  <c r="Q671"/>
  <c r="N671"/>
  <c r="Q670"/>
  <c r="N670"/>
  <c r="Q669"/>
  <c r="N669"/>
  <c r="M657"/>
  <c r="M656" s="1"/>
  <c r="L657"/>
  <c r="L656" s="1"/>
  <c r="K657"/>
  <c r="K656" s="1"/>
  <c r="J657"/>
  <c r="J656" s="1"/>
  <c r="I657"/>
  <c r="I656" s="1"/>
  <c r="H657"/>
  <c r="H656" s="1"/>
  <c r="G657"/>
  <c r="G656" s="1"/>
  <c r="F657"/>
  <c r="F656" s="1"/>
  <c r="G660"/>
  <c r="H660"/>
  <c r="I660"/>
  <c r="J660"/>
  <c r="K660"/>
  <c r="L660"/>
  <c r="M660"/>
  <c r="F660"/>
  <c r="N680" l="1"/>
  <c r="N675"/>
  <c r="N665"/>
  <c r="N666"/>
  <c r="N676"/>
  <c r="N678"/>
  <c r="N679"/>
  <c r="N677"/>
  <c r="J664"/>
  <c r="J663" s="1"/>
  <c r="N13"/>
  <c r="P13"/>
  <c r="N14"/>
  <c r="P14"/>
  <c r="N15"/>
  <c r="P15"/>
  <c r="N16"/>
  <c r="Q16"/>
  <c r="N17"/>
  <c r="Q17"/>
  <c r="N18"/>
  <c r="Q18"/>
  <c r="N19"/>
  <c r="Q19"/>
  <c r="N20"/>
  <c r="P20"/>
  <c r="N21"/>
  <c r="P21"/>
  <c r="N22"/>
  <c r="P22"/>
  <c r="N23"/>
  <c r="P23"/>
  <c r="N24"/>
  <c r="P24"/>
  <c r="N25"/>
  <c r="Q25"/>
  <c r="N26"/>
  <c r="Q26"/>
  <c r="N27"/>
  <c r="Q27"/>
  <c r="N28"/>
  <c r="P28"/>
  <c r="N29"/>
  <c r="P29"/>
  <c r="P30"/>
  <c r="Q30"/>
  <c r="P31"/>
  <c r="Q31"/>
  <c r="N32"/>
  <c r="P32"/>
  <c r="P33"/>
  <c r="Q33"/>
  <c r="N34"/>
  <c r="P34"/>
  <c r="N35"/>
  <c r="P35"/>
  <c r="N36"/>
  <c r="P36"/>
  <c r="P37"/>
  <c r="Q37"/>
  <c r="P38"/>
  <c r="Q38"/>
  <c r="N39"/>
  <c r="P39"/>
  <c r="N40"/>
  <c r="O40"/>
  <c r="N41"/>
  <c r="O41"/>
  <c r="O42"/>
  <c r="P42"/>
  <c r="Q42"/>
  <c r="O43"/>
  <c r="P43"/>
  <c r="Q43"/>
  <c r="O44"/>
  <c r="P44"/>
  <c r="Q44"/>
  <c r="N45"/>
  <c r="O45"/>
  <c r="P45"/>
  <c r="Q45"/>
  <c r="N46"/>
  <c r="O46"/>
  <c r="P46"/>
  <c r="Q46"/>
  <c r="O47"/>
  <c r="P47"/>
  <c r="Q47"/>
  <c r="N48"/>
  <c r="P48"/>
  <c r="N49"/>
  <c r="Q49"/>
  <c r="N50"/>
  <c r="Q50"/>
  <c r="N51"/>
  <c r="Q51"/>
  <c r="O52"/>
  <c r="P52"/>
  <c r="Q52"/>
  <c r="N53"/>
  <c r="Q53"/>
  <c r="N54"/>
  <c r="Q54"/>
  <c r="N55"/>
  <c r="Q55"/>
  <c r="N56"/>
  <c r="Q56"/>
  <c r="N57"/>
  <c r="Q57"/>
  <c r="P58"/>
  <c r="Q58"/>
  <c r="P59"/>
  <c r="Q59"/>
  <c r="P60"/>
  <c r="Q60"/>
  <c r="P61"/>
  <c r="N62"/>
  <c r="Q62"/>
  <c r="N63"/>
  <c r="Q63"/>
  <c r="N64"/>
  <c r="Q64"/>
  <c r="N65"/>
  <c r="Q65"/>
  <c r="N66"/>
  <c r="P66"/>
  <c r="N67"/>
  <c r="P67"/>
  <c r="N68"/>
  <c r="O68"/>
  <c r="N69"/>
  <c r="P69"/>
  <c r="N70"/>
  <c r="P70"/>
  <c r="N71"/>
  <c r="P71"/>
  <c r="G12"/>
  <c r="G11" s="1"/>
  <c r="H12"/>
  <c r="H11" s="1"/>
  <c r="I12"/>
  <c r="I11" s="1"/>
  <c r="K12"/>
  <c r="K11" s="1"/>
  <c r="L12"/>
  <c r="L11" s="1"/>
  <c r="M12"/>
  <c r="M11" s="1"/>
  <c r="J61"/>
  <c r="F61"/>
  <c r="J60"/>
  <c r="F60"/>
  <c r="J59"/>
  <c r="F59"/>
  <c r="J58"/>
  <c r="F58"/>
  <c r="J52"/>
  <c r="F52"/>
  <c r="J47"/>
  <c r="N47" s="1"/>
  <c r="J44"/>
  <c r="F44"/>
  <c r="J43"/>
  <c r="N43" s="1"/>
  <c r="J42"/>
  <c r="F42"/>
  <c r="J38"/>
  <c r="F38"/>
  <c r="J37"/>
  <c r="F37"/>
  <c r="F33"/>
  <c r="N33" s="1"/>
  <c r="F31"/>
  <c r="N31" s="1"/>
  <c r="F30"/>
  <c r="G237"/>
  <c r="G236" s="1"/>
  <c r="H237"/>
  <c r="H236" s="1"/>
  <c r="I237"/>
  <c r="I236" s="1"/>
  <c r="J237"/>
  <c r="J236" s="1"/>
  <c r="K237"/>
  <c r="K236" s="1"/>
  <c r="L237"/>
  <c r="L236" s="1"/>
  <c r="M237"/>
  <c r="M236" s="1"/>
  <c r="F237"/>
  <c r="F236" s="1"/>
  <c r="L245"/>
  <c r="L244" s="1"/>
  <c r="J245"/>
  <c r="J244" s="1"/>
  <c r="H245"/>
  <c r="H244" s="1"/>
  <c r="F245"/>
  <c r="F244" s="1"/>
  <c r="I223"/>
  <c r="I222" s="1"/>
  <c r="J223"/>
  <c r="J222" s="1"/>
  <c r="M223"/>
  <c r="M222" s="1"/>
  <c r="F223"/>
  <c r="F222" s="1"/>
  <c r="I232"/>
  <c r="I231" s="1"/>
  <c r="J232"/>
  <c r="J231" s="1"/>
  <c r="M232"/>
  <c r="M231" s="1"/>
  <c r="F232"/>
  <c r="F231" s="1"/>
  <c r="G189"/>
  <c r="G188" s="1"/>
  <c r="H189"/>
  <c r="H188" s="1"/>
  <c r="I189"/>
  <c r="I188" s="1"/>
  <c r="K189"/>
  <c r="K188" s="1"/>
  <c r="L189"/>
  <c r="L188" s="1"/>
  <c r="M189"/>
  <c r="M188" s="1"/>
  <c r="P199"/>
  <c r="J199"/>
  <c r="F199"/>
  <c r="P221"/>
  <c r="J221"/>
  <c r="J220" s="1"/>
  <c r="J219" s="1"/>
  <c r="F221"/>
  <c r="L220"/>
  <c r="L219" s="1"/>
  <c r="H220"/>
  <c r="F220"/>
  <c r="F219" s="1"/>
  <c r="H219"/>
  <c r="J198"/>
  <c r="F198"/>
  <c r="F215"/>
  <c r="J215"/>
  <c r="J197"/>
  <c r="F197"/>
  <c r="J196"/>
  <c r="F196"/>
  <c r="J212"/>
  <c r="F212"/>
  <c r="J211"/>
  <c r="J210" s="1"/>
  <c r="J209" s="1"/>
  <c r="F211"/>
  <c r="F210" s="1"/>
  <c r="F209" s="1"/>
  <c r="P215"/>
  <c r="L214"/>
  <c r="J214"/>
  <c r="J213" s="1"/>
  <c r="H214"/>
  <c r="L213"/>
  <c r="H213"/>
  <c r="Q212"/>
  <c r="Q211"/>
  <c r="M210"/>
  <c r="I210"/>
  <c r="M209"/>
  <c r="I209"/>
  <c r="M206"/>
  <c r="M205" s="1"/>
  <c r="J206"/>
  <c r="I206"/>
  <c r="J205"/>
  <c r="I205"/>
  <c r="F206"/>
  <c r="F205" s="1"/>
  <c r="M201"/>
  <c r="M200" s="1"/>
  <c r="J201"/>
  <c r="J200" s="1"/>
  <c r="I201"/>
  <c r="I200" s="1"/>
  <c r="F201"/>
  <c r="F200" s="1"/>
  <c r="Q195"/>
  <c r="P195"/>
  <c r="N195"/>
  <c r="G175"/>
  <c r="G174" s="1"/>
  <c r="H175"/>
  <c r="H174" s="1"/>
  <c r="I175"/>
  <c r="I174" s="1"/>
  <c r="K175"/>
  <c r="K174" s="1"/>
  <c r="L175"/>
  <c r="L174" s="1"/>
  <c r="M175"/>
  <c r="M174" s="1"/>
  <c r="J179"/>
  <c r="J175" s="1"/>
  <c r="J174" s="1"/>
  <c r="F179"/>
  <c r="F175" s="1"/>
  <c r="F174" s="1"/>
  <c r="G186"/>
  <c r="G185" s="1"/>
  <c r="H186"/>
  <c r="H185" s="1"/>
  <c r="I186"/>
  <c r="I185" s="1"/>
  <c r="K186"/>
  <c r="K185" s="1"/>
  <c r="L186"/>
  <c r="L185" s="1"/>
  <c r="M186"/>
  <c r="M185" s="1"/>
  <c r="J187"/>
  <c r="J186" s="1"/>
  <c r="J185" s="1"/>
  <c r="F187"/>
  <c r="F186" s="1"/>
  <c r="F185" s="1"/>
  <c r="M181"/>
  <c r="M180" s="1"/>
  <c r="I181"/>
  <c r="I180" s="1"/>
  <c r="J181"/>
  <c r="J180" s="1"/>
  <c r="F181"/>
  <c r="F180" s="1"/>
  <c r="G105"/>
  <c r="G104" s="1"/>
  <c r="H105"/>
  <c r="H104" s="1"/>
  <c r="I105"/>
  <c r="I104" s="1"/>
  <c r="K105"/>
  <c r="K104" s="1"/>
  <c r="L105"/>
  <c r="L104" s="1"/>
  <c r="M105"/>
  <c r="M104" s="1"/>
  <c r="J128"/>
  <c r="G172"/>
  <c r="G171" s="1"/>
  <c r="H172"/>
  <c r="H171" s="1"/>
  <c r="I172"/>
  <c r="I171" s="1"/>
  <c r="K172"/>
  <c r="K171" s="1"/>
  <c r="L172"/>
  <c r="L171" s="1"/>
  <c r="M172"/>
  <c r="M171" s="1"/>
  <c r="F172"/>
  <c r="F171" s="1"/>
  <c r="J173"/>
  <c r="J172" s="1"/>
  <c r="J171" s="1"/>
  <c r="J127"/>
  <c r="J126"/>
  <c r="F126"/>
  <c r="G168"/>
  <c r="G167" s="1"/>
  <c r="H168"/>
  <c r="H167" s="1"/>
  <c r="I168"/>
  <c r="I167" s="1"/>
  <c r="K168"/>
  <c r="K167" s="1"/>
  <c r="L168"/>
  <c r="L167" s="1"/>
  <c r="M168"/>
  <c r="M167" s="1"/>
  <c r="J170"/>
  <c r="J169"/>
  <c r="F169"/>
  <c r="F168" s="1"/>
  <c r="F167" s="1"/>
  <c r="G164"/>
  <c r="G163" s="1"/>
  <c r="J164"/>
  <c r="J163" s="1"/>
  <c r="K164"/>
  <c r="K163" s="1"/>
  <c r="F164"/>
  <c r="F163" s="1"/>
  <c r="J123"/>
  <c r="F123"/>
  <c r="J162"/>
  <c r="M161"/>
  <c r="L161"/>
  <c r="K161"/>
  <c r="J161"/>
  <c r="M160"/>
  <c r="L160"/>
  <c r="K160"/>
  <c r="J160"/>
  <c r="G161"/>
  <c r="G160" s="1"/>
  <c r="H161"/>
  <c r="H160" s="1"/>
  <c r="I161"/>
  <c r="I160" s="1"/>
  <c r="F162"/>
  <c r="F161" s="1"/>
  <c r="F160" s="1"/>
  <c r="G157"/>
  <c r="G156" s="1"/>
  <c r="H157"/>
  <c r="H156" s="1"/>
  <c r="I157"/>
  <c r="I156" s="1"/>
  <c r="F159"/>
  <c r="F158"/>
  <c r="J118"/>
  <c r="F118"/>
  <c r="J117"/>
  <c r="F117"/>
  <c r="J149"/>
  <c r="J148"/>
  <c r="M147"/>
  <c r="L147"/>
  <c r="M146"/>
  <c r="L146"/>
  <c r="I147"/>
  <c r="I146" s="1"/>
  <c r="H147"/>
  <c r="H146" s="1"/>
  <c r="F149"/>
  <c r="F148"/>
  <c r="H142"/>
  <c r="H141" s="1"/>
  <c r="J142"/>
  <c r="J141" s="1"/>
  <c r="L142"/>
  <c r="L141" s="1"/>
  <c r="F142"/>
  <c r="F141" s="1"/>
  <c r="N129"/>
  <c r="P129"/>
  <c r="F111"/>
  <c r="F110"/>
  <c r="F109"/>
  <c r="F135"/>
  <c r="Q128"/>
  <c r="P128"/>
  <c r="O128"/>
  <c r="N128"/>
  <c r="P139"/>
  <c r="N139"/>
  <c r="F137"/>
  <c r="F136"/>
  <c r="N215" l="1"/>
  <c r="J105"/>
  <c r="J104" s="1"/>
  <c r="F214"/>
  <c r="F213" s="1"/>
  <c r="F157"/>
  <c r="F156" s="1"/>
  <c r="J189"/>
  <c r="J188" s="1"/>
  <c r="J168"/>
  <c r="J167" s="1"/>
  <c r="F12"/>
  <c r="F11" s="1"/>
  <c r="N52"/>
  <c r="N58"/>
  <c r="N59"/>
  <c r="N60"/>
  <c r="N61"/>
  <c r="F147"/>
  <c r="F146" s="1"/>
  <c r="N44"/>
  <c r="F105"/>
  <c r="F104" s="1"/>
  <c r="Q209"/>
  <c r="N199"/>
  <c r="N37"/>
  <c r="N38"/>
  <c r="N42"/>
  <c r="N219"/>
  <c r="N220"/>
  <c r="N30"/>
  <c r="P219"/>
  <c r="P220"/>
  <c r="N221"/>
  <c r="J12"/>
  <c r="J11" s="1"/>
  <c r="F189"/>
  <c r="F188" s="1"/>
  <c r="Q210"/>
  <c r="P213"/>
  <c r="P214"/>
  <c r="N213"/>
  <c r="N214"/>
  <c r="N212"/>
  <c r="N209"/>
  <c r="N210"/>
  <c r="N211"/>
  <c r="J147"/>
  <c r="J146" s="1"/>
  <c r="G333" l="1"/>
  <c r="G332" s="1"/>
  <c r="H333"/>
  <c r="H332" s="1"/>
  <c r="I333"/>
  <c r="I332" s="1"/>
  <c r="K333"/>
  <c r="K332" s="1"/>
  <c r="L333"/>
  <c r="L332" s="1"/>
  <c r="M333"/>
  <c r="M332" s="1"/>
  <c r="Q346"/>
  <c r="N346"/>
  <c r="H396"/>
  <c r="H395" s="1"/>
  <c r="I396"/>
  <c r="I395" s="1"/>
  <c r="J396"/>
  <c r="J395" s="1"/>
  <c r="L396"/>
  <c r="L395" s="1"/>
  <c r="M396"/>
  <c r="M395" s="1"/>
  <c r="F396"/>
  <c r="F395" s="1"/>
  <c r="Q401"/>
  <c r="N401"/>
  <c r="Q413" l="1"/>
  <c r="N413"/>
  <c r="Q412"/>
  <c r="N412"/>
  <c r="Q411"/>
  <c r="N411"/>
  <c r="G403"/>
  <c r="H403"/>
  <c r="K403"/>
  <c r="L403"/>
  <c r="I404"/>
  <c r="I403" s="1"/>
  <c r="J404"/>
  <c r="J403" s="1"/>
  <c r="M404"/>
  <c r="M403" s="1"/>
  <c r="F404"/>
  <c r="F403" s="1"/>
  <c r="M388"/>
  <c r="J388"/>
  <c r="I388"/>
  <c r="F388"/>
  <c r="M387"/>
  <c r="J387"/>
  <c r="I387"/>
  <c r="F387"/>
  <c r="I392"/>
  <c r="I391" s="1"/>
  <c r="J392"/>
  <c r="J391" s="1"/>
  <c r="M392"/>
  <c r="M391" s="1"/>
  <c r="F392"/>
  <c r="F391" s="1"/>
  <c r="J350"/>
  <c r="F350"/>
  <c r="J351"/>
  <c r="F351"/>
  <c r="J379"/>
  <c r="F379"/>
  <c r="J380"/>
  <c r="F380"/>
  <c r="M385"/>
  <c r="L385"/>
  <c r="K385"/>
  <c r="I385"/>
  <c r="H385"/>
  <c r="G385"/>
  <c r="M384"/>
  <c r="L384"/>
  <c r="K384"/>
  <c r="I384"/>
  <c r="H384"/>
  <c r="G384"/>
  <c r="J386"/>
  <c r="J385" s="1"/>
  <c r="J384" s="1"/>
  <c r="F386"/>
  <c r="F385" s="1"/>
  <c r="F384" s="1"/>
  <c r="G382"/>
  <c r="G381" s="1"/>
  <c r="H382"/>
  <c r="H381" s="1"/>
  <c r="I382"/>
  <c r="I381" s="1"/>
  <c r="J382"/>
  <c r="J381" s="1"/>
  <c r="K382"/>
  <c r="K381" s="1"/>
  <c r="L382"/>
  <c r="L381" s="1"/>
  <c r="M382"/>
  <c r="M381" s="1"/>
  <c r="F382"/>
  <c r="F381" s="1"/>
  <c r="G377"/>
  <c r="G376" s="1"/>
  <c r="H377"/>
  <c r="H376" s="1"/>
  <c r="I377"/>
  <c r="I376" s="1"/>
  <c r="J377"/>
  <c r="K377"/>
  <c r="K376" s="1"/>
  <c r="L377"/>
  <c r="L376" s="1"/>
  <c r="M377"/>
  <c r="M376" s="1"/>
  <c r="F377"/>
  <c r="F376" s="1"/>
  <c r="J334"/>
  <c r="J333" s="1"/>
  <c r="J332" s="1"/>
  <c r="F334"/>
  <c r="F333" s="1"/>
  <c r="F332" s="1"/>
  <c r="G363"/>
  <c r="G362" s="1"/>
  <c r="H363"/>
  <c r="H362" s="1"/>
  <c r="I363"/>
  <c r="I362" s="1"/>
  <c r="K363"/>
  <c r="K362" s="1"/>
  <c r="L363"/>
  <c r="L362" s="1"/>
  <c r="M363"/>
  <c r="M362" s="1"/>
  <c r="J367"/>
  <c r="J363" s="1"/>
  <c r="J362" s="1"/>
  <c r="F367"/>
  <c r="F363" s="1"/>
  <c r="F362" s="1"/>
  <c r="M374"/>
  <c r="M373" s="1"/>
  <c r="L374"/>
  <c r="L373" s="1"/>
  <c r="K374"/>
  <c r="K373" s="1"/>
  <c r="J375"/>
  <c r="J374" s="1"/>
  <c r="J373" s="1"/>
  <c r="I374"/>
  <c r="I373" s="1"/>
  <c r="H374"/>
  <c r="H373" s="1"/>
  <c r="G374"/>
  <c r="G373" s="1"/>
  <c r="F375"/>
  <c r="F374" s="1"/>
  <c r="F373" s="1"/>
  <c r="M369"/>
  <c r="J369"/>
  <c r="I369"/>
  <c r="F369"/>
  <c r="M368"/>
  <c r="J368"/>
  <c r="I368"/>
  <c r="F368"/>
  <c r="M353"/>
  <c r="J353"/>
  <c r="I353"/>
  <c r="F353"/>
  <c r="M352"/>
  <c r="J352"/>
  <c r="I352"/>
  <c r="F352"/>
  <c r="M358"/>
  <c r="M357" s="1"/>
  <c r="J358"/>
  <c r="J357" s="1"/>
  <c r="I358"/>
  <c r="I357" s="1"/>
  <c r="F358"/>
  <c r="F357" s="1"/>
  <c r="N355"/>
  <c r="Q355"/>
  <c r="N356"/>
  <c r="Q356"/>
  <c r="J376" l="1"/>
  <c r="N382"/>
  <c r="F520"/>
  <c r="F519"/>
  <c r="N519" s="1"/>
  <c r="F541"/>
  <c r="F542"/>
  <c r="N517"/>
  <c r="M514"/>
  <c r="M513" s="1"/>
  <c r="L514"/>
  <c r="L513" s="1"/>
  <c r="K514"/>
  <c r="K513" s="1"/>
  <c r="J514"/>
  <c r="J513" s="1"/>
  <c r="I514"/>
  <c r="I513" s="1"/>
  <c r="F514"/>
  <c r="F513" s="1"/>
  <c r="Q516"/>
  <c r="N516"/>
  <c r="Q515"/>
  <c r="N515"/>
  <c r="M522" l="1"/>
  <c r="L522"/>
  <c r="K522"/>
  <c r="J522"/>
  <c r="I522"/>
  <c r="F522"/>
  <c r="M521"/>
  <c r="L521"/>
  <c r="K521"/>
  <c r="J521"/>
  <c r="I521"/>
  <c r="H521"/>
  <c r="G521"/>
  <c r="F521"/>
  <c r="G525"/>
  <c r="H525"/>
  <c r="M526"/>
  <c r="M525" s="1"/>
  <c r="L526"/>
  <c r="L525" s="1"/>
  <c r="K526"/>
  <c r="K525" s="1"/>
  <c r="J526"/>
  <c r="J525" s="1"/>
  <c r="I526"/>
  <c r="I525" s="1"/>
  <c r="F526"/>
  <c r="F525" s="1"/>
  <c r="H73" l="1"/>
  <c r="H72" s="1"/>
  <c r="I73"/>
  <c r="I72" s="1"/>
  <c r="J73"/>
  <c r="J72" s="1"/>
  <c r="L73"/>
  <c r="L72" s="1"/>
  <c r="M73"/>
  <c r="M72" s="1"/>
  <c r="F73"/>
  <c r="F72" s="1"/>
  <c r="J98"/>
  <c r="J97" s="1"/>
  <c r="L98"/>
  <c r="L97" s="1"/>
  <c r="H98"/>
  <c r="H97" s="1"/>
  <c r="F98"/>
  <c r="F97" s="1"/>
  <c r="L93" l="1"/>
  <c r="L92" s="1"/>
  <c r="J93"/>
  <c r="J92" s="1"/>
  <c r="H93"/>
  <c r="H92" s="1"/>
  <c r="F93"/>
  <c r="F92" s="1"/>
  <c r="G86"/>
  <c r="G85" s="1"/>
  <c r="H86"/>
  <c r="H85" s="1"/>
  <c r="I86"/>
  <c r="I85" s="1"/>
  <c r="J86"/>
  <c r="J85" s="1"/>
  <c r="K86"/>
  <c r="K85" s="1"/>
  <c r="L86"/>
  <c r="L85" s="1"/>
  <c r="M86"/>
  <c r="M85" s="1"/>
  <c r="F86"/>
  <c r="F85" s="1"/>
  <c r="M837" l="1"/>
  <c r="L837"/>
  <c r="K837"/>
  <c r="J837"/>
  <c r="I837"/>
  <c r="H837"/>
  <c r="G837"/>
  <c r="F837"/>
  <c r="Q832"/>
  <c r="N832"/>
  <c r="Q831"/>
  <c r="N831"/>
  <c r="Q830"/>
  <c r="N830"/>
  <c r="Q829"/>
  <c r="N829"/>
  <c r="Q828"/>
  <c r="N828"/>
  <c r="Q827"/>
  <c r="N827"/>
  <c r="Q826"/>
  <c r="N826"/>
  <c r="Q825"/>
  <c r="N825"/>
  <c r="Q824"/>
  <c r="N824"/>
  <c r="Q823"/>
  <c r="N823"/>
  <c r="Q822"/>
  <c r="N822"/>
  <c r="Q821"/>
  <c r="N821"/>
  <c r="Q820"/>
  <c r="N820"/>
  <c r="Q819"/>
  <c r="N819"/>
  <c r="Q818"/>
  <c r="N818"/>
  <c r="Q817"/>
  <c r="N817"/>
  <c r="Q816"/>
  <c r="N816"/>
  <c r="Q815"/>
  <c r="N815"/>
  <c r="Q814"/>
  <c r="N814"/>
  <c r="Q813"/>
  <c r="N813"/>
  <c r="Q812"/>
  <c r="N812"/>
  <c r="Q811"/>
  <c r="N811"/>
  <c r="Q810"/>
  <c r="N810"/>
  <c r="Q809"/>
  <c r="N809"/>
  <c r="Q808"/>
  <c r="N808"/>
  <c r="Q807"/>
  <c r="N807"/>
  <c r="Q805"/>
  <c r="N805"/>
  <c r="Q804"/>
  <c r="N804"/>
  <c r="Q803"/>
  <c r="N803"/>
  <c r="Q802"/>
  <c r="N802"/>
  <c r="Q801"/>
  <c r="N801"/>
  <c r="Q800"/>
  <c r="N800"/>
  <c r="Q799"/>
  <c r="N799"/>
  <c r="Q798"/>
  <c r="N798"/>
  <c r="Q797"/>
  <c r="N797"/>
  <c r="Q796"/>
  <c r="N796"/>
  <c r="Q795"/>
  <c r="N795"/>
  <c r="Q794"/>
  <c r="N794"/>
  <c r="Q793"/>
  <c r="N793"/>
  <c r="Q792"/>
  <c r="N792"/>
  <c r="Q791"/>
  <c r="N791"/>
  <c r="Q790"/>
  <c r="N790"/>
  <c r="Q789"/>
  <c r="N789"/>
  <c r="Q788"/>
  <c r="N788"/>
  <c r="Q787"/>
  <c r="N787"/>
  <c r="Q786"/>
  <c r="N786"/>
  <c r="Q785"/>
  <c r="N785"/>
  <c r="Q784"/>
  <c r="N784"/>
  <c r="Q783"/>
  <c r="N783"/>
  <c r="Q782"/>
  <c r="N782"/>
  <c r="Q781"/>
  <c r="N781"/>
  <c r="Q780"/>
  <c r="N780"/>
  <c r="Q779"/>
  <c r="N779"/>
  <c r="Q778"/>
  <c r="N778"/>
  <c r="Q777"/>
  <c r="N777"/>
  <c r="Q776"/>
  <c r="N776"/>
  <c r="Q775"/>
  <c r="N775"/>
  <c r="Q774"/>
  <c r="N774"/>
  <c r="Q773"/>
  <c r="N773"/>
  <c r="Q772"/>
  <c r="N772"/>
  <c r="Q771"/>
  <c r="N771"/>
  <c r="Q770"/>
  <c r="N770"/>
  <c r="Q769"/>
  <c r="N769"/>
  <c r="Q768"/>
  <c r="N768"/>
  <c r="Q767"/>
  <c r="N767"/>
  <c r="Q766"/>
  <c r="N766"/>
  <c r="P765"/>
  <c r="N765"/>
  <c r="P764"/>
  <c r="N764"/>
  <c r="P763"/>
  <c r="N763"/>
  <c r="P762"/>
  <c r="N762"/>
  <c r="P761"/>
  <c r="N761"/>
  <c r="P760"/>
  <c r="N760"/>
  <c r="P759"/>
  <c r="N759"/>
  <c r="P758"/>
  <c r="N758"/>
  <c r="P757"/>
  <c r="N757"/>
  <c r="P756"/>
  <c r="N756"/>
  <c r="P755"/>
  <c r="N755"/>
  <c r="P754"/>
  <c r="N754"/>
  <c r="P753"/>
  <c r="N753"/>
  <c r="P752"/>
  <c r="N752"/>
  <c r="P751"/>
  <c r="N751"/>
  <c r="P750"/>
  <c r="N750"/>
  <c r="P749"/>
  <c r="N749"/>
  <c r="P748"/>
  <c r="N748"/>
  <c r="P747"/>
  <c r="N747"/>
  <c r="P746"/>
  <c r="N746"/>
  <c r="Q745"/>
  <c r="N745"/>
  <c r="N719"/>
  <c r="Q718"/>
  <c r="P718"/>
  <c r="N718"/>
  <c r="Q717"/>
  <c r="P717"/>
  <c r="N717"/>
  <c r="Q716"/>
  <c r="N716"/>
  <c r="Q715"/>
  <c r="N715"/>
  <c r="Q714"/>
  <c r="N714"/>
  <c r="Q713"/>
  <c r="N713"/>
  <c r="Q712"/>
  <c r="N712"/>
  <c r="Q711"/>
  <c r="N711"/>
  <c r="E711"/>
  <c r="Q710"/>
  <c r="N710"/>
  <c r="E710"/>
  <c r="Q709"/>
  <c r="N709"/>
  <c r="E709"/>
  <c r="Q708"/>
  <c r="N708"/>
  <c r="Q707"/>
  <c r="N707"/>
  <c r="Q706"/>
  <c r="N706"/>
  <c r="Q705"/>
  <c r="N705"/>
  <c r="Q704"/>
  <c r="N704"/>
  <c r="Q703"/>
  <c r="N703"/>
  <c r="Q702"/>
  <c r="N702"/>
  <c r="Q701"/>
  <c r="N701"/>
  <c r="Q700"/>
  <c r="N700"/>
  <c r="Q699"/>
  <c r="N699"/>
  <c r="Q698"/>
  <c r="N698"/>
  <c r="Q697"/>
  <c r="N697"/>
  <c r="Q696"/>
  <c r="N696"/>
  <c r="Q695"/>
  <c r="N695"/>
  <c r="Q694"/>
  <c r="N694"/>
  <c r="Q693"/>
  <c r="N693"/>
  <c r="Q686"/>
  <c r="N686"/>
  <c r="Q685"/>
  <c r="N685"/>
  <c r="Q684"/>
  <c r="N684"/>
  <c r="Q683"/>
  <c r="N683"/>
  <c r="E683"/>
  <c r="Q682"/>
  <c r="N682"/>
  <c r="Q681"/>
  <c r="N681"/>
  <c r="P668"/>
  <c r="N668"/>
  <c r="Q667"/>
  <c r="N667"/>
  <c r="Q664"/>
  <c r="P664"/>
  <c r="N664"/>
  <c r="Q663"/>
  <c r="P663"/>
  <c r="N663"/>
  <c r="Q662"/>
  <c r="N662"/>
  <c r="P661"/>
  <c r="N661"/>
  <c r="Q660"/>
  <c r="P660"/>
  <c r="N660"/>
  <c r="Q659"/>
  <c r="N659"/>
  <c r="P658"/>
  <c r="N658"/>
  <c r="Q657"/>
  <c r="P657"/>
  <c r="N657"/>
  <c r="Q656"/>
  <c r="P656"/>
  <c r="N656"/>
  <c r="Q651"/>
  <c r="N651"/>
  <c r="P650"/>
  <c r="N650"/>
  <c r="Q649"/>
  <c r="N649"/>
  <c r="P648"/>
  <c r="N648"/>
  <c r="Q647"/>
  <c r="P647"/>
  <c r="N647"/>
  <c r="Q646"/>
  <c r="N646"/>
  <c r="Q645"/>
  <c r="N645"/>
  <c r="Q644"/>
  <c r="N644"/>
  <c r="Q643"/>
  <c r="N643"/>
  <c r="E643"/>
  <c r="Q642"/>
  <c r="N642"/>
  <c r="Q641"/>
  <c r="N641"/>
  <c r="Q640"/>
  <c r="N640"/>
  <c r="Q639"/>
  <c r="N639"/>
  <c r="Q638"/>
  <c r="N638"/>
  <c r="Q623"/>
  <c r="N623"/>
  <c r="Q622"/>
  <c r="N622"/>
  <c r="Q621"/>
  <c r="N621"/>
  <c r="Q620"/>
  <c r="N620"/>
  <c r="Q619"/>
  <c r="N619"/>
  <c r="Q618"/>
  <c r="N618"/>
  <c r="Q617"/>
  <c r="N617"/>
  <c r="Q616"/>
  <c r="N616"/>
  <c r="Q615"/>
  <c r="N615"/>
  <c r="Q614"/>
  <c r="N614"/>
  <c r="Q613"/>
  <c r="N613"/>
  <c r="Q612"/>
  <c r="N612"/>
  <c r="Q611"/>
  <c r="N611"/>
  <c r="Q610"/>
  <c r="N610"/>
  <c r="Q609"/>
  <c r="N609"/>
  <c r="Q608"/>
  <c r="N608"/>
  <c r="Q607"/>
  <c r="N607"/>
  <c r="Q606"/>
  <c r="N606"/>
  <c r="Q605"/>
  <c r="N605"/>
  <c r="Q604"/>
  <c r="N604"/>
  <c r="Q603"/>
  <c r="N603"/>
  <c r="Q602"/>
  <c r="N602"/>
  <c r="Q601"/>
  <c r="N601"/>
  <c r="Q600"/>
  <c r="N600"/>
  <c r="Q599"/>
  <c r="N599"/>
  <c r="Q598"/>
  <c r="N598"/>
  <c r="Q597"/>
  <c r="N597"/>
  <c r="Q596"/>
  <c r="N596"/>
  <c r="Q595"/>
  <c r="N595"/>
  <c r="Q594"/>
  <c r="N594"/>
  <c r="Q593"/>
  <c r="N593"/>
  <c r="Q592"/>
  <c r="N592"/>
  <c r="Q591"/>
  <c r="N591"/>
  <c r="Q590"/>
  <c r="N590"/>
  <c r="Q589"/>
  <c r="N589"/>
  <c r="Q588"/>
  <c r="N588"/>
  <c r="Q587"/>
  <c r="N587"/>
  <c r="Q586"/>
  <c r="N586"/>
  <c r="Q585"/>
  <c r="N585"/>
  <c r="Q584"/>
  <c r="N584"/>
  <c r="Q583"/>
  <c r="N583"/>
  <c r="Q582"/>
  <c r="N582"/>
  <c r="Q581"/>
  <c r="N581"/>
  <c r="Q580"/>
  <c r="N580"/>
  <c r="Q579"/>
  <c r="N579"/>
  <c r="Q544"/>
  <c r="P544"/>
  <c r="N544"/>
  <c r="N543"/>
  <c r="Q542"/>
  <c r="N542"/>
  <c r="Q541"/>
  <c r="N541"/>
  <c r="Q540"/>
  <c r="N540"/>
  <c r="Q539"/>
  <c r="N539"/>
  <c r="Q538"/>
  <c r="N538"/>
  <c r="Q537"/>
  <c r="N537"/>
  <c r="Q536"/>
  <c r="N536"/>
  <c r="Q535"/>
  <c r="N535"/>
  <c r="Q534"/>
  <c r="N534"/>
  <c r="Q533"/>
  <c r="N533"/>
  <c r="Q532"/>
  <c r="N532"/>
  <c r="Q531"/>
  <c r="N531"/>
  <c r="Q530"/>
  <c r="N530"/>
  <c r="Q529"/>
  <c r="N529"/>
  <c r="Q528"/>
  <c r="N528"/>
  <c r="Q527"/>
  <c r="N527"/>
  <c r="Q526"/>
  <c r="N526"/>
  <c r="Q525"/>
  <c r="N525"/>
  <c r="Q524"/>
  <c r="N524"/>
  <c r="Q523"/>
  <c r="N523"/>
  <c r="Q522"/>
  <c r="N522"/>
  <c r="Q521"/>
  <c r="N521"/>
  <c r="Q520"/>
  <c r="N520"/>
  <c r="Q519"/>
  <c r="Q518"/>
  <c r="N518"/>
  <c r="Q517"/>
  <c r="Q514"/>
  <c r="N514"/>
  <c r="Q513"/>
  <c r="N513"/>
  <c r="Q500"/>
  <c r="N500"/>
  <c r="Q499"/>
  <c r="N499"/>
  <c r="Q498"/>
  <c r="N498"/>
  <c r="P497"/>
  <c r="N497"/>
  <c r="P496"/>
  <c r="N496"/>
  <c r="P495"/>
  <c r="N495"/>
  <c r="Q494"/>
  <c r="N494"/>
  <c r="Q493"/>
  <c r="N493"/>
  <c r="Q492"/>
  <c r="N492"/>
  <c r="Q491"/>
  <c r="P491"/>
  <c r="N491"/>
  <c r="Q490"/>
  <c r="P490"/>
  <c r="N490"/>
  <c r="Q489"/>
  <c r="P489"/>
  <c r="N489"/>
  <c r="Q488"/>
  <c r="N488"/>
  <c r="Q487"/>
  <c r="N487"/>
  <c r="Q486"/>
  <c r="N486"/>
  <c r="Q485"/>
  <c r="N485"/>
  <c r="P484"/>
  <c r="N484"/>
  <c r="Q483"/>
  <c r="N483"/>
  <c r="Q482"/>
  <c r="P482"/>
  <c r="N482"/>
  <c r="Q481"/>
  <c r="N481"/>
  <c r="Q480"/>
  <c r="P480"/>
  <c r="N480"/>
  <c r="Q479"/>
  <c r="N479"/>
  <c r="P478"/>
  <c r="N478"/>
  <c r="Q477"/>
  <c r="N477"/>
  <c r="Q476"/>
  <c r="P476"/>
  <c r="N476"/>
  <c r="Q475"/>
  <c r="N475"/>
  <c r="Q474"/>
  <c r="P474"/>
  <c r="N474"/>
  <c r="Q473"/>
  <c r="N473"/>
  <c r="Q472"/>
  <c r="N472"/>
  <c r="Q471"/>
  <c r="N471"/>
  <c r="P470"/>
  <c r="N470"/>
  <c r="P469"/>
  <c r="N469"/>
  <c r="P468"/>
  <c r="N468"/>
  <c r="Q467"/>
  <c r="N467"/>
  <c r="Q466"/>
  <c r="N466"/>
  <c r="Q465"/>
  <c r="N465"/>
  <c r="Q464"/>
  <c r="N464"/>
  <c r="Q463"/>
  <c r="N463"/>
  <c r="Q462"/>
  <c r="N462"/>
  <c r="Q461"/>
  <c r="N461"/>
  <c r="P460"/>
  <c r="N460"/>
  <c r="Q459"/>
  <c r="N459"/>
  <c r="Q458"/>
  <c r="N458"/>
  <c r="Q457"/>
  <c r="N457"/>
  <c r="Q456"/>
  <c r="N456"/>
  <c r="P455"/>
  <c r="N455"/>
  <c r="Q454"/>
  <c r="N454"/>
  <c r="Q453"/>
  <c r="N453"/>
  <c r="Q452"/>
  <c r="P452"/>
  <c r="N452"/>
  <c r="P451"/>
  <c r="N451"/>
  <c r="P450"/>
  <c r="N450"/>
  <c r="P449"/>
  <c r="N449"/>
  <c r="Q448"/>
  <c r="N448"/>
  <c r="Q447"/>
  <c r="N447"/>
  <c r="Q446"/>
  <c r="N446"/>
  <c r="Q445"/>
  <c r="N445"/>
  <c r="Q444"/>
  <c r="N444"/>
  <c r="Q443"/>
  <c r="N443"/>
  <c r="Q442"/>
  <c r="N442"/>
  <c r="Q441"/>
  <c r="N441"/>
  <c r="Q440"/>
  <c r="N440"/>
  <c r="P439"/>
  <c r="N439"/>
  <c r="P438"/>
  <c r="N438"/>
  <c r="Q437"/>
  <c r="N437"/>
  <c r="Q436"/>
  <c r="N436"/>
  <c r="Q435"/>
  <c r="N435"/>
  <c r="Q434"/>
  <c r="N434"/>
  <c r="Q433"/>
  <c r="P433"/>
  <c r="N433"/>
  <c r="P432"/>
  <c r="N432"/>
  <c r="Q431"/>
  <c r="P431"/>
  <c r="N431"/>
  <c r="Q430"/>
  <c r="N430"/>
  <c r="P429"/>
  <c r="N429"/>
  <c r="Q428"/>
  <c r="N428"/>
  <c r="Q427"/>
  <c r="P427"/>
  <c r="N427"/>
  <c r="Q426"/>
  <c r="N426"/>
  <c r="Q425"/>
  <c r="N425"/>
  <c r="P424"/>
  <c r="N424"/>
  <c r="Q423"/>
  <c r="N423"/>
  <c r="Q422"/>
  <c r="N422"/>
  <c r="Q421"/>
  <c r="N421"/>
  <c r="Q420"/>
  <c r="N420"/>
  <c r="Q419"/>
  <c r="N419"/>
  <c r="Q418"/>
  <c r="P418"/>
  <c r="N418"/>
  <c r="Q417"/>
  <c r="P417"/>
  <c r="N417"/>
  <c r="Q416"/>
  <c r="N416"/>
  <c r="Q415"/>
  <c r="N415"/>
  <c r="Q414"/>
  <c r="N414"/>
  <c r="Q410"/>
  <c r="N410"/>
  <c r="Q409"/>
  <c r="N409"/>
  <c r="Q408"/>
  <c r="N408"/>
  <c r="Q407"/>
  <c r="N407"/>
  <c r="Q406"/>
  <c r="N406"/>
  <c r="Q405"/>
  <c r="N405"/>
  <c r="Q404"/>
  <c r="N404"/>
  <c r="N403" s="1"/>
  <c r="Q403"/>
  <c r="Q402"/>
  <c r="N402"/>
  <c r="Q400"/>
  <c r="N400"/>
  <c r="Q399"/>
  <c r="N399"/>
  <c r="Q398"/>
  <c r="N398"/>
  <c r="Q397"/>
  <c r="N397"/>
  <c r="Q396"/>
  <c r="N396"/>
  <c r="Q395"/>
  <c r="N395"/>
  <c r="Q394"/>
  <c r="N394"/>
  <c r="Q393"/>
  <c r="N393"/>
  <c r="Q392"/>
  <c r="N392"/>
  <c r="Q391"/>
  <c r="N391"/>
  <c r="Q390"/>
  <c r="N390"/>
  <c r="Q389"/>
  <c r="N389"/>
  <c r="Q388"/>
  <c r="N388"/>
  <c r="Q387"/>
  <c r="N387"/>
  <c r="Q386"/>
  <c r="P386"/>
  <c r="O386"/>
  <c r="N386"/>
  <c r="Q385"/>
  <c r="P385"/>
  <c r="O385"/>
  <c r="N385"/>
  <c r="Q384"/>
  <c r="P384"/>
  <c r="O384"/>
  <c r="N384"/>
  <c r="Q383"/>
  <c r="N383"/>
  <c r="Q382"/>
  <c r="Q381"/>
  <c r="N381"/>
  <c r="Q380"/>
  <c r="P380"/>
  <c r="O380"/>
  <c r="N380"/>
  <c r="Q379"/>
  <c r="P379"/>
  <c r="O379"/>
  <c r="N379"/>
  <c r="Q378"/>
  <c r="N378"/>
  <c r="Q377"/>
  <c r="N377"/>
  <c r="Q376"/>
  <c r="N376"/>
  <c r="Q375"/>
  <c r="P375"/>
  <c r="O375"/>
  <c r="N375"/>
  <c r="Q374"/>
  <c r="P374"/>
  <c r="O374"/>
  <c r="N374"/>
  <c r="Q373"/>
  <c r="P373"/>
  <c r="O373"/>
  <c r="N373"/>
  <c r="Q372"/>
  <c r="N372"/>
  <c r="Q371"/>
  <c r="N371"/>
  <c r="Q370"/>
  <c r="N370"/>
  <c r="Q369"/>
  <c r="N369"/>
  <c r="Q368"/>
  <c r="N368"/>
  <c r="Q367"/>
  <c r="P367"/>
  <c r="O367"/>
  <c r="N367"/>
  <c r="Q366"/>
  <c r="N366"/>
  <c r="Q365"/>
  <c r="N365"/>
  <c r="Q364"/>
  <c r="N364"/>
  <c r="Q363"/>
  <c r="N363"/>
  <c r="Q362"/>
  <c r="N362"/>
  <c r="Q361"/>
  <c r="N361"/>
  <c r="Q360"/>
  <c r="N360"/>
  <c r="Q359"/>
  <c r="N359"/>
  <c r="Q358"/>
  <c r="N358"/>
  <c r="Q357"/>
  <c r="N357"/>
  <c r="Q354"/>
  <c r="N354"/>
  <c r="Q353"/>
  <c r="N353"/>
  <c r="Q352"/>
  <c r="N352"/>
  <c r="Q351"/>
  <c r="P351"/>
  <c r="O351"/>
  <c r="N351"/>
  <c r="Q350"/>
  <c r="P350"/>
  <c r="O350"/>
  <c r="N350"/>
  <c r="Q349"/>
  <c r="N349"/>
  <c r="Q348"/>
  <c r="N348"/>
  <c r="Q347"/>
  <c r="N347"/>
  <c r="Q345"/>
  <c r="N345"/>
  <c r="Q344"/>
  <c r="N344"/>
  <c r="Q343"/>
  <c r="N343"/>
  <c r="Q342"/>
  <c r="N342"/>
  <c r="Q341"/>
  <c r="N341"/>
  <c r="Q340"/>
  <c r="N340"/>
  <c r="Q339"/>
  <c r="N339"/>
  <c r="Q338"/>
  <c r="N338"/>
  <c r="Q337"/>
  <c r="N337"/>
  <c r="Q336"/>
  <c r="N336"/>
  <c r="Q335"/>
  <c r="N335"/>
  <c r="Q334"/>
  <c r="P334"/>
  <c r="O334"/>
  <c r="N334"/>
  <c r="Q333"/>
  <c r="P333"/>
  <c r="O333"/>
  <c r="N333"/>
  <c r="Q332"/>
  <c r="P332"/>
  <c r="O332"/>
  <c r="N332"/>
  <c r="Q331"/>
  <c r="N331"/>
  <c r="Q330"/>
  <c r="N330"/>
  <c r="Q329"/>
  <c r="N329"/>
  <c r="Q328"/>
  <c r="N328"/>
  <c r="Q327"/>
  <c r="N327"/>
  <c r="Q326"/>
  <c r="N326"/>
  <c r="Q325"/>
  <c r="N325"/>
  <c r="Q324"/>
  <c r="N324"/>
  <c r="Q323"/>
  <c r="N323"/>
  <c r="P316"/>
  <c r="N316"/>
  <c r="P315"/>
  <c r="N315"/>
  <c r="P314"/>
  <c r="N314"/>
  <c r="Q313"/>
  <c r="P313"/>
  <c r="O313"/>
  <c r="N313"/>
  <c r="Q312"/>
  <c r="P312"/>
  <c r="O312"/>
  <c r="N312"/>
  <c r="Q311"/>
  <c r="P311"/>
  <c r="O311"/>
  <c r="N311"/>
  <c r="P310"/>
  <c r="N310"/>
  <c r="Q309"/>
  <c r="P309"/>
  <c r="O309"/>
  <c r="N309"/>
  <c r="Q308"/>
  <c r="P308"/>
  <c r="O308"/>
  <c r="N308"/>
  <c r="Q303"/>
  <c r="P303"/>
  <c r="O303"/>
  <c r="N303"/>
  <c r="Q302"/>
  <c r="P302"/>
  <c r="O302"/>
  <c r="N302"/>
  <c r="N260"/>
  <c r="P259"/>
  <c r="N259"/>
  <c r="P258"/>
  <c r="N258"/>
  <c r="P257"/>
  <c r="N257"/>
  <c r="P256"/>
  <c r="N256"/>
  <c r="P255"/>
  <c r="N255"/>
  <c r="P254"/>
  <c r="N254"/>
  <c r="P253"/>
  <c r="N253"/>
  <c r="P252"/>
  <c r="N252"/>
  <c r="P251"/>
  <c r="N251"/>
  <c r="O250"/>
  <c r="N250"/>
  <c r="O249"/>
  <c r="N249"/>
  <c r="O248"/>
  <c r="N248"/>
  <c r="P247"/>
  <c r="N247"/>
  <c r="P246"/>
  <c r="N246"/>
  <c r="P245"/>
  <c r="N245"/>
  <c r="P244"/>
  <c r="N244"/>
  <c r="P243"/>
  <c r="N243"/>
  <c r="P242"/>
  <c r="N242"/>
  <c r="P241"/>
  <c r="N241"/>
  <c r="O240"/>
  <c r="N240"/>
  <c r="P239"/>
  <c r="N239"/>
  <c r="P238"/>
  <c r="N238"/>
  <c r="P237"/>
  <c r="O237"/>
  <c r="N237"/>
  <c r="P236"/>
  <c r="O236"/>
  <c r="N236"/>
  <c r="Q235"/>
  <c r="N235"/>
  <c r="Q234"/>
  <c r="N234"/>
  <c r="Q233"/>
  <c r="N233"/>
  <c r="Q232"/>
  <c r="N232"/>
  <c r="Q231"/>
  <c r="N231"/>
  <c r="Q230"/>
  <c r="N230"/>
  <c r="Q229"/>
  <c r="N229"/>
  <c r="Q228"/>
  <c r="N228"/>
  <c r="Q227"/>
  <c r="N227"/>
  <c r="Q226"/>
  <c r="N226"/>
  <c r="Q225"/>
  <c r="N225"/>
  <c r="Q224"/>
  <c r="N224"/>
  <c r="Q223"/>
  <c r="N223"/>
  <c r="Q222"/>
  <c r="N222"/>
  <c r="P218"/>
  <c r="N218"/>
  <c r="P217"/>
  <c r="N217"/>
  <c r="P216"/>
  <c r="N216"/>
  <c r="Q208"/>
  <c r="N208"/>
  <c r="Q207"/>
  <c r="N207"/>
  <c r="Q206"/>
  <c r="N206"/>
  <c r="Q205"/>
  <c r="N205"/>
  <c r="Q204"/>
  <c r="N204"/>
  <c r="Q203"/>
  <c r="N203"/>
  <c r="Q202"/>
  <c r="N202"/>
  <c r="Q201"/>
  <c r="N201"/>
  <c r="Q200"/>
  <c r="N200"/>
  <c r="Q194"/>
  <c r="N194"/>
  <c r="Q193"/>
  <c r="N193"/>
  <c r="Q192"/>
  <c r="N192"/>
  <c r="Q191"/>
  <c r="N191"/>
  <c r="Q190"/>
  <c r="N190"/>
  <c r="Q189"/>
  <c r="P189"/>
  <c r="N189"/>
  <c r="Q188"/>
  <c r="P188"/>
  <c r="N188"/>
  <c r="Q187"/>
  <c r="P187"/>
  <c r="O187"/>
  <c r="N187"/>
  <c r="Q186"/>
  <c r="P186"/>
  <c r="O186"/>
  <c r="N186"/>
  <c r="Q185"/>
  <c r="P185"/>
  <c r="O185"/>
  <c r="N185"/>
  <c r="Q184"/>
  <c r="N184"/>
  <c r="Q183"/>
  <c r="N183"/>
  <c r="Q182"/>
  <c r="N182"/>
  <c r="Q181"/>
  <c r="N181"/>
  <c r="Q180"/>
  <c r="N180"/>
  <c r="Q179"/>
  <c r="P179"/>
  <c r="O179"/>
  <c r="N179"/>
  <c r="Q178"/>
  <c r="N178"/>
  <c r="Q177"/>
  <c r="N177"/>
  <c r="Q176"/>
  <c r="N176"/>
  <c r="Q175"/>
  <c r="P175"/>
  <c r="O175"/>
  <c r="N175"/>
  <c r="Q174"/>
  <c r="P174"/>
  <c r="O174"/>
  <c r="N174"/>
  <c r="Q173"/>
  <c r="P173"/>
  <c r="O173"/>
  <c r="N173"/>
  <c r="Q172"/>
  <c r="P172"/>
  <c r="O172"/>
  <c r="N172"/>
  <c r="Q171"/>
  <c r="P171"/>
  <c r="O171"/>
  <c r="N171"/>
  <c r="Q170"/>
  <c r="P170"/>
  <c r="O170"/>
  <c r="N170"/>
  <c r="Q169"/>
  <c r="P169"/>
  <c r="O169"/>
  <c r="N169"/>
  <c r="Q168"/>
  <c r="P168"/>
  <c r="O168"/>
  <c r="N168"/>
  <c r="Q167"/>
  <c r="P167"/>
  <c r="O167"/>
  <c r="N167"/>
  <c r="O166"/>
  <c r="N166"/>
  <c r="O165"/>
  <c r="N165"/>
  <c r="O164"/>
  <c r="N164"/>
  <c r="O163"/>
  <c r="N163"/>
  <c r="Q162"/>
  <c r="P162"/>
  <c r="O162"/>
  <c r="N162"/>
  <c r="Q161"/>
  <c r="P161"/>
  <c r="O161"/>
  <c r="N161"/>
  <c r="Q160"/>
  <c r="P160"/>
  <c r="O160"/>
  <c r="N160"/>
  <c r="Q159"/>
  <c r="P159"/>
  <c r="O159"/>
  <c r="N159"/>
  <c r="Q158"/>
  <c r="P158"/>
  <c r="O158"/>
  <c r="N158"/>
  <c r="Q157"/>
  <c r="P157"/>
  <c r="O157"/>
  <c r="N157"/>
  <c r="Q156"/>
  <c r="P156"/>
  <c r="O156"/>
  <c r="N156"/>
  <c r="P155"/>
  <c r="N155"/>
  <c r="P154"/>
  <c r="N154"/>
  <c r="P153"/>
  <c r="N153"/>
  <c r="P152"/>
  <c r="N152"/>
  <c r="P151"/>
  <c r="N151"/>
  <c r="P150"/>
  <c r="N150"/>
  <c r="Q149"/>
  <c r="P149"/>
  <c r="N149"/>
  <c r="Q148"/>
  <c r="P148"/>
  <c r="N148"/>
  <c r="Q147"/>
  <c r="P147"/>
  <c r="N147"/>
  <c r="Q146"/>
  <c r="P146"/>
  <c r="N146"/>
  <c r="P145"/>
  <c r="N145"/>
  <c r="P144"/>
  <c r="N144"/>
  <c r="P143"/>
  <c r="N143"/>
  <c r="P142"/>
  <c r="N142"/>
  <c r="P141"/>
  <c r="N141"/>
  <c r="P140"/>
  <c r="N140"/>
  <c r="P138"/>
  <c r="N138"/>
  <c r="P137"/>
  <c r="N137"/>
  <c r="Q136"/>
  <c r="P136"/>
  <c r="N136"/>
  <c r="P135"/>
  <c r="N135"/>
  <c r="Q134"/>
  <c r="N134"/>
  <c r="Q133"/>
  <c r="N133"/>
  <c r="Q132"/>
  <c r="N132"/>
  <c r="Q131"/>
  <c r="N131"/>
  <c r="Q130"/>
  <c r="N130"/>
  <c r="Q127"/>
  <c r="P127"/>
  <c r="O127"/>
  <c r="N127"/>
  <c r="P126"/>
  <c r="O126"/>
  <c r="N126"/>
  <c r="O125"/>
  <c r="N125"/>
  <c r="O124"/>
  <c r="N124"/>
  <c r="Q123"/>
  <c r="P123"/>
  <c r="O123"/>
  <c r="N123"/>
  <c r="Q122"/>
  <c r="P122"/>
  <c r="O122"/>
  <c r="N122"/>
  <c r="Q121"/>
  <c r="P121"/>
  <c r="O121"/>
  <c r="N121"/>
  <c r="P120"/>
  <c r="N120"/>
  <c r="P119"/>
  <c r="N119"/>
  <c r="Q118"/>
  <c r="P118"/>
  <c r="N118"/>
  <c r="Q117"/>
  <c r="P117"/>
  <c r="N117"/>
  <c r="P116"/>
  <c r="N116"/>
  <c r="P115"/>
  <c r="N115"/>
  <c r="P114"/>
  <c r="N114"/>
  <c r="P113"/>
  <c r="N113"/>
  <c r="P112"/>
  <c r="N112"/>
  <c r="P111"/>
  <c r="N111"/>
  <c r="Q110"/>
  <c r="P110"/>
  <c r="N110"/>
  <c r="P109"/>
  <c r="N109"/>
  <c r="Q108"/>
  <c r="N108"/>
  <c r="Q107"/>
  <c r="N107"/>
  <c r="Q106"/>
  <c r="N106"/>
  <c r="Q105"/>
  <c r="P105"/>
  <c r="O105"/>
  <c r="N105"/>
  <c r="Q104"/>
  <c r="P104"/>
  <c r="O104"/>
  <c r="N104"/>
  <c r="P103"/>
  <c r="N103"/>
  <c r="P102"/>
  <c r="N102"/>
  <c r="P101"/>
  <c r="N101"/>
  <c r="P100"/>
  <c r="N100"/>
  <c r="P99"/>
  <c r="N99"/>
  <c r="P98"/>
  <c r="N98"/>
  <c r="P97"/>
  <c r="N97"/>
  <c r="P96"/>
  <c r="N96"/>
  <c r="P95"/>
  <c r="N95"/>
  <c r="P94"/>
  <c r="N94"/>
  <c r="P93"/>
  <c r="N93"/>
  <c r="P92"/>
  <c r="N92"/>
  <c r="P91"/>
  <c r="N91"/>
  <c r="Q90"/>
  <c r="N90"/>
  <c r="Q89"/>
  <c r="N89"/>
  <c r="Q88"/>
  <c r="N88"/>
  <c r="Q87"/>
  <c r="N87"/>
  <c r="Q86"/>
  <c r="N86"/>
  <c r="Q85"/>
  <c r="N85"/>
  <c r="P84"/>
  <c r="N84"/>
  <c r="P83"/>
  <c r="N83"/>
  <c r="P82"/>
  <c r="N82"/>
  <c r="P81"/>
  <c r="N81"/>
  <c r="P80"/>
  <c r="N80"/>
  <c r="P79"/>
  <c r="N79"/>
  <c r="P78"/>
  <c r="N78"/>
  <c r="Q77"/>
  <c r="N77"/>
  <c r="Q76"/>
  <c r="N76"/>
  <c r="Q75"/>
  <c r="N75"/>
  <c r="Q74"/>
  <c r="N74"/>
  <c r="Q73"/>
  <c r="P73"/>
  <c r="N73"/>
  <c r="Q72"/>
  <c r="P72"/>
  <c r="N72"/>
  <c r="Q12"/>
  <c r="P12"/>
  <c r="O12"/>
  <c r="N12"/>
  <c r="Q11"/>
  <c r="P11"/>
  <c r="O11"/>
  <c r="N11"/>
  <c r="O837" l="1"/>
  <c r="Q837"/>
  <c r="N837"/>
  <c r="P837"/>
</calcChain>
</file>

<file path=xl/sharedStrings.xml><?xml version="1.0" encoding="utf-8"?>
<sst xmlns="http://schemas.openxmlformats.org/spreadsheetml/2006/main" count="1354" uniqueCount="657">
  <si>
    <t xml:space="preserve">Россошанского муниципального района 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</si>
  <si>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</si>
  <si>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</si>
  <si>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</si>
  <si>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>Исполнитель мероприятия (структурное подразделение  администрации Россошанского муниципального района, иной главный распорядитель средств  бюджета района), Ф.И.О., должность исполнителя)</t>
  </si>
  <si>
    <t xml:space="preserve">   Код бюджетной классификации (в соответствии                 с решением СНД о бюджете района )              (далее - КБК)</t>
  </si>
  <si>
    <t>Уровень освоения бюджетных ассигнований (%) &lt;1&gt;</t>
  </si>
  <si>
    <t>Кассовое исполнение (на отчетную дату нарастающим итогом)</t>
  </si>
  <si>
    <t xml:space="preserve">Всего </t>
  </si>
  <si>
    <t>в том числе по источникам</t>
  </si>
  <si>
    <t xml:space="preserve">                                         Всего</t>
  </si>
  <si>
    <t>федеральный бюджет</t>
  </si>
  <si>
    <t>областной бюджет</t>
  </si>
  <si>
    <t>местный бюджет</t>
  </si>
  <si>
    <t>МУНИЦИПАЛЬНАЯ ПРОГРАММА</t>
  </si>
  <si>
    <t>Всего, в том числе в разрезе ГРБС:</t>
  </si>
  <si>
    <t>Всего, в том числе в разрезе ГРБС</t>
  </si>
  <si>
    <t>ПОДПРОГРАММА 1</t>
  </si>
  <si>
    <t>Основное мероприятие 1.1</t>
  </si>
  <si>
    <t>ПОДПРОГРАММА 2</t>
  </si>
  <si>
    <t>Основное мероприятие 2.1</t>
  </si>
  <si>
    <t>Мероприятие 2.1.1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</si>
  <si>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</si>
  <si>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Основное мероприятие 1.2</t>
  </si>
  <si>
    <t>Основное мероприятие 2.2</t>
  </si>
  <si>
    <t>Основное мероприятие 2.3</t>
  </si>
  <si>
    <t>Повышение качества жилищного обеспечения населения Россошанского муниципального района путем повышения доступности жилья. Формирование эффективной системы пространственного развития и административно-территориального устройства в Россошанском муниципальном районе.</t>
  </si>
  <si>
    <t>Муниципальная программа</t>
  </si>
  <si>
    <t xml:space="preserve">"Развитие образования" </t>
  </si>
  <si>
    <t>Развитие системы непрерывного образования, повышение уровня ее качества и соответствия потребностям экономики и населения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</si>
  <si>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</t>
  </si>
  <si>
    <t>всего, в том числе  в разрезе ГРБС</t>
  </si>
  <si>
    <t>Подпрограмма 1</t>
  </si>
  <si>
    <t>Управление муниципальными финансами</t>
  </si>
  <si>
    <t>Отдел по финансам заместитель руководителя-начальник бюджетного отдела Степаненко А.Д., главный консультант Сулейманова И.А.</t>
  </si>
  <si>
    <t>Основное мероприятие 1.4</t>
  </si>
  <si>
    <t>Основное мероприятие 1.5</t>
  </si>
  <si>
    <t>Управление муниципальным долгом Россошанского муниципального района</t>
  </si>
  <si>
    <t>Подпрограмма 2</t>
  </si>
  <si>
    <t>Cоздание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</t>
  </si>
  <si>
    <t>Выравнивание бюджетной обеспеченности муниципальных образований</t>
  </si>
  <si>
    <t>Результат реализации мероприятия: 
создание условий для устойчивого исполнения бюджетов поселений в результате обеспечения минимально гарантированного уровня бюджетной обеспеченности поселений</t>
  </si>
  <si>
    <t>Софинансирование приоритетных социально значимых расходов местных бюджетов</t>
  </si>
  <si>
    <t>Результат реализации мероприятия: 
поддержка социально значимых направлений расходов местных бюджетов</t>
  </si>
  <si>
    <t>мероприятие 2.3.3</t>
  </si>
  <si>
    <t>Предоставление иных межбюджетных трансфертов местным бюджетам для долевого финансирования приоритетных социально значимых расходов местных бюджетов</t>
  </si>
  <si>
    <t>Отдел по финансам начальник сектора казначейского исполнения Афиногентова Л.Н.</t>
  </si>
  <si>
    <t>Содержание и этапы реализации мероприятия:
1 этап: подготовка проектов распоряжений о выделении денежных средств;
2 этап: выпуск уведомлений об уточнении сводной бюджетной росписи на основании распоряжения администрации Россошанского муниципального района Воронежской области;
3 этап: перечисление денежных средств муниципальным образованиям.
Результат реализации мероприятия:
финансовое обеспечение непредвиденных расходов местных бюджетов</t>
  </si>
  <si>
    <t>Поощрение поселений Россошанского муниципального района по результатам оценки эффективности  их деятельности</t>
  </si>
  <si>
    <t>Резервный фонд правительства Воронежской области</t>
  </si>
  <si>
    <t>Подпрограмма 3</t>
  </si>
  <si>
    <t>Финансовое обеспечение муниципальных образований Россошанского муниципального района для исполнения переданных полномочий</t>
  </si>
  <si>
    <t>Основное мероприятие 3.1</t>
  </si>
  <si>
    <t>Результат реализации мероприятия: 
стабильное и эффективное исполнение городским поселением город Россошь переданных  полномочий по участию в предупреждении и ликвидации последствий чрезвычайных ситуаций на территории Россошанского муниципального района</t>
  </si>
  <si>
    <t>мероприятие 3.1.1</t>
  </si>
  <si>
    <t>Подпрограмма 4</t>
  </si>
  <si>
    <t>Обеспечение реализации муниципальной программы</t>
  </si>
  <si>
    <t>Основное мероприятие 4.1.</t>
  </si>
  <si>
    <t>мероприятие 4.1.1</t>
  </si>
  <si>
    <t>92701063940182010100</t>
  </si>
  <si>
    <t>92701063940182010200</t>
  </si>
  <si>
    <t>в том числе по ГРБС:</t>
  </si>
  <si>
    <t>"Развитие дошкольного образования" </t>
  </si>
  <si>
    <t> Создание условий для получения детьми доступного и качественного дошкольного образования</t>
  </si>
  <si>
    <t>Основное мероприятие 1.3.</t>
  </si>
  <si>
    <t>Обеспечение деятельности дошкольных образовательных учреждений.</t>
  </si>
  <si>
    <t>Создание условий для реализации государственного стандарта дошкольного образования</t>
  </si>
  <si>
    <t>Обеспечение государственных гарантий реализации прав на получение общедоступного дошкольного образования в муниципальных образовательных организациях</t>
  </si>
  <si>
    <t xml:space="preserve">Компенсация, выплачиваемая родителям (законным представителям»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образования. 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</si>
  <si>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</si>
  <si>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Формирование организационно-методического обеспечения и создание архитектурно-доступной среды для организации специальных условий обучения детей с ОВЗ</t>
  </si>
  <si>
    <t>Увеличение количества детей с ОВЗ, осваивающих адаптированные образовательные программы в форме инклюзивного образования, в общем числе детей с ОВЗ</t>
  </si>
  <si>
    <t> Развитие общего образования</t>
  </si>
  <si>
    <t> Создание в системе общего образования равных возможностей для современного качественного образования</t>
  </si>
  <si>
    <t xml:space="preserve">Основное мероприятие 2.2. </t>
  </si>
  <si>
    <t>Обеспечение деятельности общеобразовательных учреждений.</t>
  </si>
  <si>
    <t xml:space="preserve">Основное мероприятие 2.3. 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</si>
  <si>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учреждениях.</t>
  </si>
  <si>
    <t> Выплата заработной платы учителям и работникам общеобразовательных учреждений</t>
  </si>
  <si>
    <t xml:space="preserve">Основное мероприятие 2.5. </t>
  </si>
  <si>
    <t>Обеспечение учащихся общеобразовательных учреждений молочной продукцией</t>
  </si>
  <si>
    <t>Субсидии на обеспечение учащихся общеобразовательных учреждений молочной продукцией.</t>
  </si>
  <si>
    <t>Приобретение мебели, оборудования, инвентаря для оснащения общеобразовательных организаций </t>
  </si>
  <si>
    <t>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</t>
  </si>
  <si>
    <t>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 </t>
  </si>
  <si>
    <t>Региональный проект "Цифровая образовательная среда"</t>
  </si>
  <si>
    <t>Региональный проект "Современная школа"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</si>
  <si>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 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</si>
  <si>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</si>
  <si>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 xml:space="preserve">ПОДПРОГРАММА 3 </t>
  </si>
  <si>
    <t>«Развитие дополнительного образования и воспитания»</t>
  </si>
  <si>
    <t>Увеличение численности обучающихся по основным образовательным программам начального общего, основного общего и среднего общего образования, участвующих в олимпиадах и иных конкурсных мероприятиях различного уровня </t>
  </si>
  <si>
    <t xml:space="preserve">Основное мероприятие 3.1. </t>
  </si>
  <si>
    <t>Обеспечение деятельности учреждений дополнительного образования.</t>
  </si>
  <si>
    <t>Модернизация материально-технической базы (техническое перевооружение) организаций дополнительного образования детей </t>
  </si>
  <si>
    <t>Региональный проект "Успех каждого ребенка"</t>
  </si>
  <si>
    <t> Реализация отдельных мероприятий проекта "Доступное дополнительное образование в Воронежской области"</t>
  </si>
  <si>
    <t xml:space="preserve">ПОДПРОГРАММА 4 </t>
  </si>
  <si>
    <t>«Создание условий для организации отдыха и оздоровления детей и молодежи Россошанского муниципального района»</t>
  </si>
  <si>
    <t>Обеспечение эффективного оздоровления, отдыха и занятости, развития творческого, интеллектуального потенциала и личностного развития детей и молодежи </t>
  </si>
  <si>
    <t xml:space="preserve">Основное мероприятие 4.1. </t>
  </si>
  <si>
    <t>«Финансовое обеспечение МКУ ДОЛ "Березка"»</t>
  </si>
  <si>
    <t>Обеспечение функционирования загородного детского оздоровительного лагеря </t>
  </si>
  <si>
    <t>Мероприятия по организации центра трудовой адаптации детей и подростков.</t>
  </si>
  <si>
    <t xml:space="preserve">Основное мероприятие 4.5. </t>
  </si>
  <si>
    <t>Мероприятия на организацию проведения оплачиваемых работ.</t>
  </si>
  <si>
    <t>Обеспечение условий для  эффективной работы детского оздоровительного лагеря «Березка» </t>
  </si>
  <si>
    <t xml:space="preserve">ПОДПРОГРАММА 6 </t>
  </si>
  <si>
    <t>«Обеспечение реализации муниципальной программы»</t>
  </si>
  <si>
    <t>Обеспечение эффективности управления системой образования </t>
  </si>
  <si>
    <t xml:space="preserve">Основное мероприятие 6.1. </t>
  </si>
  <si>
    <t>«Расходы на обеспечение функций деятельности аппарата отдела образования и молодежной политики»</t>
  </si>
  <si>
    <t>Расходы на содержание аппарата отдела образования и молодежной политики, в целях обеспечения эффективности управления системой образования </t>
  </si>
  <si>
    <t>Обеспечение функционирования ЦБОУ «Централизованная бухгалтерия», Методического кабинета и Хозяйственно-эксплуатационного участка отдела образования. </t>
  </si>
  <si>
    <t>«Социализация детей-сирот и детей, нуждающихся в особой защите государства»</t>
  </si>
  <si>
    <t>Развитие семейных форм устройства детей-сирот и детей, оставшихся без попечения родителей </t>
  </si>
  <si>
    <t>«Выполнение переданных полномочий по организации и осуществлению деятельности по опеке и попечительству»</t>
  </si>
  <si>
    <t>Выполнение переданных полномочий по организации и осуществлению деятельности по опеке и попечительству </t>
  </si>
  <si>
    <t>«Обеспечение выплат единовременного пособия при всех формах устройства детей, лишенных родительского попечения, в семью»</t>
  </si>
  <si>
    <t>Обеспечение заявителей выплатой единовременного пособия при всех формах устройства детей, лишенных родительского попечения, в семью </t>
  </si>
  <si>
    <t>«Осуществление отдельных государственных полномочий Воронежской области по обеспечению выплат приемной семье на содержание подопечных детей»</t>
  </si>
  <si>
    <t>Обеспечение заявителей выплатой приемной семье на содержание подопечных детей </t>
  </si>
  <si>
    <t>Обеспечение заявителей выплатой вознаграждения, причитающегося приемному родителю </t>
  </si>
  <si>
    <t>«Энергоэффективность,  развитие энергетики, транспорта и муниципального хозяйства»</t>
  </si>
  <si>
    <t>Энергосбережение и повышение энергетической эффективности в Россошанском муниципальном районе</t>
  </si>
  <si>
    <t>Основное мероприятие 1.3</t>
  </si>
  <si>
    <t>ПОДПРОГРАММА 3</t>
  </si>
  <si>
    <t>Капитальный ремонт и ремонт  автомобильных дорог общего пользования местного значения</t>
  </si>
  <si>
    <t>Развитие и содержание улично-дорожной сети в границах сельских поселений</t>
  </si>
  <si>
    <t>Администрация Россошанского муниципального района</t>
  </si>
  <si>
    <t>Отдел по финансам администрации Россошанского муниципального района</t>
  </si>
  <si>
    <t>Развитие мер социальной поддержки отдельных категорий граждан</t>
  </si>
  <si>
    <t>Повышение эффективности муниципальной поддержки социально ориентированных некоммерческих организаций</t>
  </si>
  <si>
    <t>Содействие развитию и поддержка развития деятельности общественных мероприятий</t>
  </si>
  <si>
    <t xml:space="preserve">Создание условий для повышения уровня обеспеченности жильем молодых семей. </t>
  </si>
  <si>
    <t>Формирование единого культурного пространства, укрепление нравственных ценностей жителей Россошанского муниципального района Воронежской области</t>
  </si>
  <si>
    <t>Расширение качества библиотечных услуг в сфере культуры, оказываемых населению Россошанского муниципального района Воронежской области</t>
  </si>
  <si>
    <t>Финансовое обеспечение деятельности МКУК МБРМР им. А.Т. Прасолова</t>
  </si>
  <si>
    <t xml:space="preserve">Расходы на выплаты персоналу в целях обеспечения выполнения функций муниципальными органами, </t>
  </si>
  <si>
    <t>Мероприятия в сфере культуры</t>
  </si>
  <si>
    <t>Выполнение других расходных обязательств</t>
  </si>
  <si>
    <t>«Образование»</t>
  </si>
  <si>
    <t xml:space="preserve">Создание в МКУ ДО ДШИ необходимых условий для обеспечения высокого уровня дополнительного образования в соответствии с приоритетами государственной и региональной политики в сфере дополнительного образования
</t>
  </si>
  <si>
    <t>Основное мероприятие2.1</t>
  </si>
  <si>
    <t xml:space="preserve">Расходы на выплаты персоналу в целях обеспечения выполнения функций муниципальными органами; закупка товаров, работ и услуг для муниципальных нужд, расходы на обеспечение деятельности (иные бюджетные ассигнования)
</t>
  </si>
  <si>
    <t>"Обеспечение реализации муниципальной программы"</t>
  </si>
  <si>
    <t xml:space="preserve">Повышение качества планирования и контроля достижения целей, решения задач и результатов деятельности;
</t>
  </si>
  <si>
    <t>Финансовое обеспечение деятельности отдела культуры администрации Россошанского муниципального района Воронежской области</t>
  </si>
  <si>
    <t>Основное мероприятие  3.2</t>
  </si>
  <si>
    <t>Межбюджетные трансферты на Драматический театр РАМС»</t>
  </si>
  <si>
    <t>Соблюдение установленных законодательством требований о составе отчетности</t>
  </si>
  <si>
    <t>Основное мероприятие 4.1</t>
  </si>
  <si>
    <t xml:space="preserve">Расходы на выплаты персоналу в целях обеспечения выполнения функций муниципальными органами; закупка товаров, работ и услуг для муниципальных нужд; иные бюджетные ассигнования
</t>
  </si>
  <si>
    <t>«Финансовое обеспечение деятельности МКУ «Молодежный центр»</t>
  </si>
  <si>
    <t xml:space="preserve">Соблюдение установленных законодательством требований о составе отчетности,
Организация досуга населения в рамках праздничных мероприятий  и повышение художественного уровня проводимых мероприятий,
Содействие формированию целостной системы поддержки инициативной и талантливой молодежи, обладающей лидерскими навыками, 
Организация работы по развитию системы информирования молодежи о потенциальных возможностях саморазвития и мониторинга молодежной политики 
</t>
  </si>
  <si>
    <t>Основное мероприятие 5.1</t>
  </si>
  <si>
    <t>Расходы на выплаты персоналу в целях обеспечения выполнения функций муниципальными органами; закупка товаров, работ и услуг для муниципальных нужд (расходы на обеспечение деятельности)</t>
  </si>
  <si>
    <t>Основное мероприятие 5.2</t>
  </si>
  <si>
    <t>Закупка товаров, работ и услуг для муниципальных нужд</t>
  </si>
  <si>
    <t>Основное мероприятие 5.3</t>
  </si>
  <si>
    <t>Мероприятия, связанные с вовлечением молодежи в социальную практику</t>
  </si>
  <si>
    <t>Основное мероприятие 6.1</t>
  </si>
  <si>
    <t>Основное мероприятие 6.2</t>
  </si>
  <si>
    <t>Основное мероприятие 6.3</t>
  </si>
  <si>
    <t>Результат реализации муниципальной программы: достижение к концу 2020 года плановых значений муниципальной программы</t>
  </si>
  <si>
    <t>МКУ "Центр поддержки АПК", директор Зибров О.В.</t>
  </si>
  <si>
    <t>Обеспечение деятельности муниципального казенного учреждения «Центр поддержки агропромышленного комплекса» Россошанского муниципального района</t>
  </si>
  <si>
    <t>Расходы на обеспечение деятельности МКУ «Центр поддержки АПК» Россошанского муниципального района (расходы на выплаты персоналу  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</si>
  <si>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МКУ «Центр поддержки АПК» Россошанского муниципального района (закупка товаров, работ и услуг для государственных (муниципальных) нужд)</t>
  </si>
  <si>
    <t>«Эпидемиологические и эпизоотологические мероприятия по дезинсекционным и акарицидным обработкам»</t>
  </si>
  <si>
    <t>обеспечение проведения мероприятий по дезинсекционным и акарицидным обработкам</t>
  </si>
  <si>
    <t>ПОДПРОГРАММА 10</t>
  </si>
  <si>
    <t>«Комплексное развитие сельских территорий»</t>
  </si>
  <si>
    <t>отдел по управлению муниципальным имуществом, земельным ресурсам и землеустройству (Головко Т.С. Руководитель отдела)</t>
  </si>
  <si>
    <t>Оценка недвижимости, признание прав и регулирование отношений по муниципальной собственности (Закупка товаров, работ и услуг для государственных (муниципальных) нужд)</t>
  </si>
  <si>
    <t>Отдел образования и молодежной политики администрации Россошанского муниципального района, И.О. руководителя отдела образования и молодежной политики Ю.С.Тростянский</t>
  </si>
  <si>
    <t>Развитие вариативных форм дошкольного образования.   Выявление наиболее успешных примеров создания вариативных форм дошкольного образования, а также распространение и популяризация передового опыта в этом направлении</t>
  </si>
  <si>
    <t>Отдел образования и молодежной политики администрации Россошанского муниципального района, руководитель отдела образования и молодежной политики Ю.С.Тростянский</t>
  </si>
  <si>
    <t>9240701021П278400600</t>
  </si>
  <si>
    <t> Организация мероприятий, направленных на совершенствование научно-методического обеспечения системы школьного образования. Проведение ремонтных работ, благоустройство прилегающих территорий, приобретение оборудования, проведение мероприятий в рамках комплексной безопасности, антитеррористической защищенности</t>
  </si>
  <si>
    <t>9240702022П278400200</t>
  </si>
  <si>
    <t>Основное мероприятие реализуется по следующим направлениям:           - внедрение целевой модели цифровой образовательной среды в общеобразовательных организациях и профессиональных образовательных организациях;       - создание центров цифрового образования детей.                          Основное мероприятие реализуется путем приобретения программного обеспечения, оборудования, его технического обслуживания (ремонта); укрепления материально-технической базы общеобразовательных организаций и профессиональных образовательных организаций (проведение ремонтных работ, приобретение мебели); повышения квалификации сотрудников и педагогов общеобразовательных организаций по внедрению целевой модели цифровой образовательной среды; повышения квалификации работников, привлекаемых к осуществлению образовательной деятельности, с целью повышения их компетенций в области современных технологий онлайн-обучения </t>
  </si>
  <si>
    <t>9240702022E452100200</t>
  </si>
  <si>
    <t>9240702022E452100600</t>
  </si>
  <si>
    <t>Основное мероприятие реализуется по следующим направлениям.          1. Обновление материально-технической базы для формирования у обучающихся современных технологических и гуманитарных навыков (проведение ремонта помещений общеобразовательных организаций, приобретение оборудования для кабинетов предметной области "Технология", "Информатика", "Основы безопасности жизнедеятельности" и внеурочной деятельности).   2. Создание новых мест в общеобразовательных организациях, расположенных в сельской местности и поселках городского типа.            3. Создание новых мест в общеобразовательных организациях.         Создание новых мест в общеобразовательных организациях осуществляется путем проведения мероприятий по модернизации инфраструктуры общего образования (строительство (пристрой к зданиям) зданий школ, проведение капитального ремонта, реконструкции, возврат в систему общего образования зданий, используемых не по назначению, приобретение зданий и помещений, оснащение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образования).      4.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(проведение ремонта помещений общеобразовательных организаций, приобретение оборудования для кабинетов предметной области "Технология", "Информатика", "Основы безопасности жизнедеятельности" и внеурочной деятельности) </t>
  </si>
  <si>
    <t>9240702022E151690200</t>
  </si>
  <si>
    <t>92407030230100590100</t>
  </si>
  <si>
    <t>92407030230100590200</t>
  </si>
  <si>
    <t>92407030230100590800</t>
  </si>
  <si>
    <t>9240703023E254910600</t>
  </si>
  <si>
    <t>92407070240100590100</t>
  </si>
  <si>
    <t>92407070240100590200</t>
  </si>
  <si>
    <t>92407070240100590800</t>
  </si>
  <si>
    <t>Администрация Россошанского муниципального района.                                      (отдел социально-экономического развития и поддержки предпринимательства, начальник отдела  Л.И. Злобина)</t>
  </si>
  <si>
    <t>914100405101L4970300</t>
  </si>
  <si>
    <t>92705050510278100500</t>
  </si>
  <si>
    <t>Отдел культуры администрации Россошанского муниципального района</t>
  </si>
  <si>
    <t>92208011110100590100</t>
  </si>
  <si>
    <t>92208011110100590200</t>
  </si>
  <si>
    <t>92208011110100590800</t>
  </si>
  <si>
    <t>92207031120100590100</t>
  </si>
  <si>
    <t>92207031120100590200</t>
  </si>
  <si>
    <t>92207031120100590800</t>
  </si>
  <si>
    <t>92208041130182010100</t>
  </si>
  <si>
    <t>927080111303L4660500</t>
  </si>
  <si>
    <t>92208041140100590100</t>
  </si>
  <si>
    <t>92208041140100590200</t>
  </si>
  <si>
    <t>92208011150100590100</t>
  </si>
  <si>
    <t>92208011150100590200</t>
  </si>
  <si>
    <t>92208011150100590800</t>
  </si>
  <si>
    <t>92208011150364870200</t>
  </si>
  <si>
    <t>92208011150264860200</t>
  </si>
  <si>
    <t xml:space="preserve">Отдел социально-экномического развиия и поддержи предпринимательства, начальник отдела Злобина Л.И.
</t>
  </si>
  <si>
    <t>всего, в том числе  в разрезе ГРБС:</t>
  </si>
  <si>
    <t xml:space="preserve">Муниципальная программа </t>
  </si>
  <si>
    <t>Отдел по финансам администрации Россошанского муниципального района  руководитель отдела Голев А.И.</t>
  </si>
  <si>
    <t>Мероприятия по землеустройству и землепользованию</t>
  </si>
  <si>
    <t>мероприятие 1.1.1</t>
  </si>
  <si>
    <t xml:space="preserve">отдел по управлению муниципальным имуществом, земельным ресурсам и землеустройству (Головко Т.С. Руководитель отдела)
</t>
  </si>
  <si>
    <t>93504123810381030200</t>
  </si>
  <si>
    <t>мероприятие 1.1.2</t>
  </si>
  <si>
    <t>93501133810181040200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</si>
  <si>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</si>
  <si>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Управление муниципальным имуществом</t>
  </si>
  <si>
    <t>мероприятие 2.1.1</t>
  </si>
  <si>
    <t>мероприятие 2.1.2</t>
  </si>
  <si>
    <t>93501133820182010200</t>
  </si>
  <si>
    <t>93501133820182010100</t>
  </si>
  <si>
    <t>Администрация Россошанского муниципального района (МКУ "Служба по администрированию платежей и ведению реестра", директор - Панкова Е.А.)</t>
  </si>
  <si>
    <t>91401133830100590100</t>
  </si>
  <si>
    <t>91401133830100590200</t>
  </si>
  <si>
    <t xml:space="preserve">Администрация Росошанского муниципального района </t>
  </si>
  <si>
    <t>Обеспечение деятельности главы администрации Россошанского муниципального района</t>
  </si>
  <si>
    <t>Освещение деятельности муниципальной власти Россошанского муниципального района</t>
  </si>
  <si>
    <t>Осуществление части полномочий, переданных от сельских поселений Россошанского муниципального района в области организации ритуальных услуг</t>
  </si>
  <si>
    <t>ПОДПРОГРАММА 4</t>
  </si>
  <si>
    <t>91401135940100590     100</t>
  </si>
  <si>
    <t>91401135940100590      200</t>
  </si>
  <si>
    <t>91401135940100590      800</t>
  </si>
  <si>
    <t>ПОДПРОГРАММА 5</t>
  </si>
  <si>
    <t>Создание и организация деятельности комиссий по делам несовершеннолетних и защите их прав</t>
  </si>
  <si>
    <t>Осуществление полномочий по созданию и организации деятельности административной комиссии</t>
  </si>
  <si>
    <t>Формирование и развитие контрактной системы</t>
  </si>
  <si>
    <t>Муниципальное управление и гражданское общество Россошанского муниципального района</t>
  </si>
  <si>
    <t>Обеспечение функций органов местного самоуправления</t>
  </si>
  <si>
    <t>Выполнение переданных полномочий субъекта                            Российской Федерации</t>
  </si>
  <si>
    <t>Осуществление полномочий по сбору информации от поселений, входящих в Россошанский муниципальный район, необходимой для ведения регистра муниципальных нормативных правовых актов Воронежской области</t>
  </si>
  <si>
    <t>«Развитие физической культуры и спорта»</t>
  </si>
  <si>
    <t>Отдел по физической культуре и спорту начальник отдела Рыгалов Д.Г.</t>
  </si>
  <si>
    <t>«Развитие физической культуры и спорта 
в Россошанском муниципальном районе»</t>
  </si>
  <si>
    <t>Обеспечение участия россошанских спортсменов в районных, региональных, всероссийских и международных спортивных мероприятиях</t>
  </si>
  <si>
    <t>Результат  реализации мероприятия:Увеличение доли населения среднего возраста систематически занимающихся физической культурой и спортом, в общей численности населения этой группы.
Увеличение доли учащихся систематически занимающихся физической культурой и спортом, в общей численности населения этой группы</t>
  </si>
  <si>
    <t>Реализация Календарного плана официальных физкультурных мероприятий и спортивных мероприятий Россошанского муниципального района</t>
  </si>
  <si>
    <t>Результат  реализации мероприятия: Увеличение физкультурных и спортивных мероприятий, проводимых на территории района в рамках реализация календарного плана официальных физкультурных мероприятий и спортивных мероприятий Россошанского муниципального района.
Увеличение численности лиц, систематически занимающихся физической культурой и спортом</t>
  </si>
  <si>
    <t>Результат реализации мероприятия:
Увеличение количества участия в чемпионатах и первенствах Воронежской области и России</t>
  </si>
  <si>
    <t>Реализация мероприятий Всероссийского физкультурно-спортивного комплекса ГТО</t>
  </si>
  <si>
    <t>Результат реализации мероприятия:
Повышение эффективности использования возможностей физической культуры и спорта в укреплении здоровья, гармоничном и всестороннем развитии личности, воспитании патриотизма и обеспечение преемственности в осуществлении физического воспитания населения района</t>
  </si>
  <si>
    <t>Финансовое обеспечение Муниципального казенного учреждения спортивно-оздоровительный комплекс с искусственным льдом «Ледовый дворец «Россошь»</t>
  </si>
  <si>
    <t>Результат реализации подпрограммы: 
Обеспечение доступности, повышение качества предоставляемых услуг, бесперебойной работы МКУ СОК «Ледовый дворец «Россошь»</t>
  </si>
  <si>
    <t>Муниципальное казенное учреждение спортивно-оздоровительный комплекс с искусственным льдом «Ледовый дворец «Россошь"-директор Таранов С.А.</t>
  </si>
  <si>
    <t>Обеспечение деятельности МКУ СОК «Ледовый дворец «Россошь»</t>
  </si>
  <si>
    <t>Результат реализации мероприятия: 
Обеспечение доступности, повышение качества предоставляемых услуг, бесперебойной работы МКУ СОК «Ледовый дворец «Россошь»</t>
  </si>
  <si>
    <t>Расходы на выплаты персоналу в целях обеспечения выполнения функций МКУ СОК «Ледовый дворец «Россошь»</t>
  </si>
  <si>
    <t>Результат реализации мероприятия:
Увеличение уровня доходов от предоставляемых услуг МКУ СОК «Ледовый дворец «Россошь» к уровню 2018 года</t>
  </si>
  <si>
    <t>91411021320100590200</t>
  </si>
  <si>
    <t>Закупка товаров, работ и услуг для МКУ СОК «Ледовый дворец «Россошь»</t>
  </si>
  <si>
    <t>Результат реализации мероприятия: 
Обеспечение бесперебойной, качественной работы учреждения</t>
  </si>
  <si>
    <t>91411021320100590100</t>
  </si>
  <si>
    <t>мероприятие 2.1.3</t>
  </si>
  <si>
    <t>Иные бюджетные ассигнования в целях обеспечения выполнения функций МКУ СОК «Ледовый дворец «Россошь</t>
  </si>
  <si>
    <t>Результат реализации мероприятия: Повышение уровня абсолютной удовлетворённости качеством  массовых катаний.
Обеспечение содействия развития массового спорта и физкультурно-оздоровительного движения</t>
  </si>
  <si>
    <t>91411021320100590800</t>
  </si>
  <si>
    <t>Результат реализации подпрограммы: 
Обеспечение функционирование МКУ «Россошанская спортивная школа», повышение уровня профессионального образования кадров</t>
  </si>
  <si>
    <t>Обеспечение деятельности МКУ «Россошанская СШ»</t>
  </si>
  <si>
    <t>Результат реализации мероприятия: 
Обеспечение доступности, повышение качества предоставляемых услуг, бесперебойной работы МКУ «Россошанская СШ»</t>
  </si>
  <si>
    <t>Муниципальное казенное учреждение МКУ «Россошанская СШ» - ИО директора Пономарев Д.В.</t>
  </si>
  <si>
    <t>Расходы на выплаты персоналу в целях обеспечения выполнения функций МКУ «Россошанская СШ»</t>
  </si>
  <si>
    <t>Результат реализации мероприятия:
Обеспечение условий для повышения уровня развития массового спорта и физической культуры</t>
  </si>
  <si>
    <t>Муниципальное казенное учреждение МКУ «Россошанская СШ»- ИО директора Пономарев Д.В.</t>
  </si>
  <si>
    <t>91411021340100590100</t>
  </si>
  <si>
    <t>мероприятие 4.1.2</t>
  </si>
  <si>
    <t>Закупка товаров, работ и услуг для МКУ «Россошанская СШ»</t>
  </si>
  <si>
    <t>Муниципальное казенное учреждение МКУ «Россошанская СШ»-ИО директора Пономарев Д.В.</t>
  </si>
  <si>
    <t>91411021340100590200</t>
  </si>
  <si>
    <t>мероприятие 4.1.3</t>
  </si>
  <si>
    <t>Иные бюджетные ассигнования в целях обеспечения выполнения функций МКУ «Россошанская СШ"</t>
  </si>
  <si>
    <t>Результат реализации мероприятия: Содействие развитию массового спорта и физкультурно-оздоровительного движения в Россошанском муниципальном районе</t>
  </si>
  <si>
    <t>Муниципальное казенное учреждение МКУ «Россошанская СШ»-ИО директора Пономарев Д.В</t>
  </si>
  <si>
    <t>91411021340100590800</t>
  </si>
  <si>
    <t xml:space="preserve">«Обеспечение общественного порядка и противодействие преступности» </t>
  </si>
  <si>
    <t>«Профилактика терроризма и экстремизма, а также минимизации и ликвидации последствий проявлений терроризма и экстремизма на территории Россошанского муниципального района»</t>
  </si>
  <si>
    <t>91401130830380490200</t>
  </si>
  <si>
    <t>Основное мероприятие 3.3</t>
  </si>
  <si>
    <t>Технические средства обеспечения безопасности</t>
  </si>
  <si>
    <t>Создание системы технической защиты объектов социальной сферы, образования и объектов с массовым пребыванием граждан</t>
  </si>
  <si>
    <t xml:space="preserve">«Обеспечение доступным и комфортным жильём населения Россошанского муниципального района» </t>
  </si>
  <si>
    <t>Отдел по финансам администрации Россошанского муниципального района  руководитель отдела Гольев А.И.</t>
  </si>
  <si>
    <t>Повышение эффективности и результативности муниципального управления Россошанского муниципального района</t>
  </si>
  <si>
    <t xml:space="preserve">100% муниципальных нормативных правовых актов поселений, входящих в Россошанский муниципальный район должны,  быть включены в регистр муниципальных нормативных правовых актов Воронежской области
</t>
  </si>
  <si>
    <t>всего</t>
  </si>
  <si>
    <t>Отчет о выполнении Плана реализации муниципальных программ</t>
  </si>
  <si>
    <t>Финансовое обеспечение деятельности отдела по управлению муниципальным имуществом, земельным ресурсам и землеустройству</t>
  </si>
  <si>
    <t>Социальная поддержка граждан</t>
  </si>
  <si>
    <t>Основное мероприятие 4.2.</t>
  </si>
  <si>
    <t xml:space="preserve">Основное мероприятие 2.1. </t>
  </si>
  <si>
    <t>ПОДПРОГРАММА 6</t>
  </si>
  <si>
    <t>Основное мероприятие 1.1.</t>
  </si>
  <si>
    <t>Мероприятие 1.1.1</t>
  </si>
  <si>
    <t>Региональный проект «Культурная среда»</t>
  </si>
  <si>
    <t>Реализация мероприятий по созданию условий для развития физической культуры и массового спорта</t>
  </si>
  <si>
    <t>Финансовое обеспечение муниципального казенного учреждения "Россошанская спортивная школа"</t>
  </si>
  <si>
    <t xml:space="preserve">Основное мероприятие 3.2. </t>
  </si>
  <si>
    <t>Уличное освещение</t>
  </si>
  <si>
    <t xml:space="preserve"> Доплаты к пенсиям муниципальным служащим  Россошанского  муниципального района</t>
  </si>
  <si>
    <t xml:space="preserve"> поквартальный кассовый план на отчетную дату</t>
  </si>
  <si>
    <t>ВСЕГО МП РМР</t>
  </si>
  <si>
    <t xml:space="preserve">Обеспечение жильем молодых семей </t>
  </si>
  <si>
    <t xml:space="preserve"> Увеличение количества семей обеспеченных, жильем с помощью предоставления муниципальной поддержки.                             Количество молодых семей, которым выданы свидетельства, ед. (8)
Количество молодых семей, улучшившие жилищные условия, ед. (3)</t>
  </si>
  <si>
    <t xml:space="preserve">  «Создание условий для обеспечения доступным и комфортным жильем населения Россошанского муниципального района» </t>
  </si>
  <si>
    <t>92407010210100590100</t>
  </si>
  <si>
    <t>92407010210100590200</t>
  </si>
  <si>
    <t>92407010210100590600</t>
  </si>
  <si>
    <t>92407010210100590800</t>
  </si>
  <si>
    <t>92407010210120540200</t>
  </si>
  <si>
    <t>92407010210278290100</t>
  </si>
  <si>
    <t>92407010210278290200</t>
  </si>
  <si>
    <t>92407010210278290600</t>
  </si>
  <si>
    <t>92410040210378150300</t>
  </si>
  <si>
    <t>92410040210378150600</t>
  </si>
  <si>
    <t>92407020220100590200</t>
  </si>
  <si>
    <t>92407020220100590600</t>
  </si>
  <si>
    <t>92407020220100590800</t>
  </si>
  <si>
    <t>924070202201S8950200</t>
  </si>
  <si>
    <t>924070202201S8750200</t>
  </si>
  <si>
    <t>924070202201S8750600</t>
  </si>
  <si>
    <t>92407020220120540200</t>
  </si>
  <si>
    <t>92407020220120540600</t>
  </si>
  <si>
    <t>92407020220278120100</t>
  </si>
  <si>
    <t>92407020220278120200</t>
  </si>
  <si>
    <t>92407020220278120600</t>
  </si>
  <si>
    <t>924070202203S8130200</t>
  </si>
  <si>
    <t>924070202203S8130600</t>
  </si>
  <si>
    <t>92407020220478940200</t>
  </si>
  <si>
    <t>92407020220753030100</t>
  </si>
  <si>
    <t>92407020220753030600</t>
  </si>
  <si>
    <t>924070202208L3040200</t>
  </si>
  <si>
    <t>924070202208L3040600</t>
  </si>
  <si>
    <t>9240702022Е250970200</t>
  </si>
  <si>
    <t>92407070240200590200</t>
  </si>
  <si>
    <t>92407070240200590600</t>
  </si>
  <si>
    <t>92404120240578430200</t>
  </si>
  <si>
    <t>92407090250182010100</t>
  </si>
  <si>
    <t>92407090250200590100</t>
  </si>
  <si>
    <t>92407090250200590200</t>
  </si>
  <si>
    <t>92407090250200590800</t>
  </si>
  <si>
    <t>92401130260178392100</t>
  </si>
  <si>
    <t>92401130260178392200</t>
  </si>
  <si>
    <t>92410040260252600300</t>
  </si>
  <si>
    <t>92410040260378541300</t>
  </si>
  <si>
    <t>92410040260478542300</t>
  </si>
  <si>
    <t>92410040260578543300</t>
  </si>
  <si>
    <t>Основное мероприятие 1.2.</t>
  </si>
  <si>
    <t xml:space="preserve">Основное мероприятие 2.4. </t>
  </si>
  <si>
    <t>Материально-техническое оснащение муниципальных общеобразовательных учреждений</t>
  </si>
  <si>
    <t xml:space="preserve">Основное мероприятие 2.7. </t>
  </si>
  <si>
    <t xml:space="preserve">Основное мероприятие 2.8. </t>
  </si>
  <si>
    <t xml:space="preserve">Основное мероприятие 2.9. </t>
  </si>
  <si>
    <t>Обеспечение выплат ежемесячного денежного вознаграждения за классное руководство педагогическим работникам, реализующим образовательные программы начального общего, основного общего и среднего общего образования, в том числе адаптированные образовательные программы</t>
  </si>
  <si>
    <t xml:space="preserve">Основное мероприятие 2.10.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</si>
  <si>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 </t>
  </si>
  <si>
    <t xml:space="preserve">Основное мероприятие 2.11. 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</si>
  <si>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</si>
  <si>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Содействие добровольному трудоустройству подростков, в том числе желающих работать в сво­бодное от учебы время, на рабочие места, соответствующие их воз­можностям </t>
  </si>
  <si>
    <t xml:space="preserve">Основное мероприятие 5.1. </t>
  </si>
  <si>
    <t xml:space="preserve">Основное мероприятие 5.2. </t>
  </si>
  <si>
    <t>«Обеспечение деятельности муниципальных учреждений, подведомственных отделу образования и молодежной политики»</t>
  </si>
  <si>
    <t xml:space="preserve">Основное мероприятие 6.2. </t>
  </si>
  <si>
    <t xml:space="preserve">Основное мероприятие 6.3. </t>
  </si>
  <si>
    <t xml:space="preserve">Основное мероприятие 6.4. </t>
  </si>
  <si>
    <t>«Осуществление отдельных государственных полномочий Воронежской области по обеспечению выплаты вознаграждения, причитающегося приемному родителю»</t>
  </si>
  <si>
    <t>Основное мероприятие 6.5.</t>
  </si>
  <si>
    <t>«Осуществление отдельных государственных полномочий Воронежской области по обеспечению выплат семьям опекунов на содержание подопечных детей</t>
  </si>
  <si>
    <t>Обеспечение заявителей выплатой семьям опекунов на содержание подопечных детей</t>
  </si>
  <si>
    <t>в том числе в разрезе ГРБС:</t>
  </si>
  <si>
    <t>Администрация Россошанского муниципального района, главный бухгалтер Хоркина С.С.</t>
  </si>
  <si>
    <t>91410030310280520313262</t>
  </si>
  <si>
    <t>Отдел по финансам администрации Россошанского муниципального района, руководитель отдела Гольев А.И.</t>
  </si>
  <si>
    <t>92710010310180470312264</t>
  </si>
  <si>
    <t>92710060320180780633246</t>
  </si>
  <si>
    <t>МКУ  «Централизованная бухгалтерия учреждений  культуры и административно-хозяйственной деятельности», начальник-главный бухгалтер Жданова Г.В.</t>
  </si>
  <si>
    <t>92210030310380620313262</t>
  </si>
  <si>
    <t>Ежемесячная выплата пенсий за выслугу лет пенсионерам - муниципальным служащим Россошанского муниципального района. Повышение благосостояния граждан</t>
  </si>
  <si>
    <t xml:space="preserve"> Социальные выплаты гражданам имеющим звание  «Почетный гражданин Россошанского муниципального района</t>
  </si>
  <si>
    <t>Денежное вознаграждение гражданам:
 имеющим  звание «Почетный гражданин Россошанского муниципального района»;
награжденным почетным знаком «За заслуги перед Россошанским муницмпальным районом».
Повышение уровня предоставления мер социальной поддержки отдельным категориям граждан.</t>
  </si>
  <si>
    <t xml:space="preserve"> Оказание адресной социальной помощи гражданам, проживающим на территории Россошанского муниципального района  за счет средств местного бюджета</t>
  </si>
  <si>
    <t>Материальная поддержка отдельных категорий граждан, оказавшихся в трудной жизненной ситуации. Снижение бедности отдельных категорий граждан – получателей мер социальной поддержки</t>
  </si>
  <si>
    <t>Создание условий для реализации проектов.</t>
  </si>
  <si>
    <t>Финансовая поддержка социально ориентированных некоммерческих организаций путем предоставления субсидии из бюджета Россошанского муниципального района.</t>
  </si>
  <si>
    <t>Формирование эффективных механизмов предоставления финансовой поддержки социально ориентированных некоммерческих организаций</t>
  </si>
  <si>
    <t>Создание условий для роста благосостояния граждан, получателей мер социальной поддержки.                            Достижение плановых значений показателей муниципальной программы на 2021 год</t>
  </si>
  <si>
    <t>Повышение уровня жизни граждан – получателей мер социальной поддержки Россошанского муниципального района. Достижение плановых значений показателей  подпрограммы на 2021 год</t>
  </si>
  <si>
    <t>Поддержка и развитие социально  ориентированных некоммерческих организаций, создание дополнительных условий для развития институтов гражданского общества и повышения гражданской активности жителей Россошанского муниципального района.                 Достижение плановых значений показателей муниципальной подпрограммы на 2021 год</t>
  </si>
  <si>
    <t>Приспособление жилых помещений и общего имущества в многоквартивных домах с учетом потребности инвалидов</t>
  </si>
  <si>
    <t xml:space="preserve">Повышение уровня доступности в сфере жизнедеятельности инвалидов
</t>
  </si>
  <si>
    <t xml:space="preserve">Достижение плановых значений показателей муниципальной программы  на 2021год
</t>
  </si>
  <si>
    <t xml:space="preserve">Профилактика терроризма и экстремизма среди населения.
Снижение возможности проявления экстремистской деятельности
</t>
  </si>
  <si>
    <t>«Развитие библиотечного дела»</t>
  </si>
  <si>
    <t>РАЗВИТИЕ КУЛЬТУРЫ И ТУРИЗМА</t>
  </si>
  <si>
    <t>Финансовое обеспечение деятельности МКУ ДО ДШИ</t>
  </si>
  <si>
    <t xml:space="preserve">Укрепление материально-технической базы ДШИ в соответствии с современными стандартами дополнительного образования. Повышение привлекательности дополнительного музыкального и художественного образования.
Обеспечение необходимых условий для развития творчески ориентированной, успешной личности.                                      </t>
  </si>
  <si>
    <t xml:space="preserve">                9220703112A155190200</t>
  </si>
  <si>
    <t>Поддержка творческих инициатив населения, а также выдающихся деятелей, организаций в сфере культуры, творческих союзов, в том числе социально-ориентированных некоммерческих организаций (поддержка творческой деятельности муниципальных театров в населенных пунктах с численностью населения до 300 тыс. человек (Межбюджетные трансферты)</t>
  </si>
  <si>
    <t>Расходы на выплаты персоналу в целях обеспечения выполнения функций муниципальными органами</t>
  </si>
  <si>
    <t>Финансовое обеспечение деятельности МКУ ЦБУК И АХД</t>
  </si>
  <si>
    <t>Финансовое обеспечение деятельности МКУ МКУ ЦБУК И АХД</t>
  </si>
  <si>
    <t>Финансовое обеспечение деятельности МКУ «МОЛОДЕЖНЫЙ ЦЕНТР»</t>
  </si>
  <si>
    <t>9220703112A155190200</t>
  </si>
  <si>
    <t xml:space="preserve">Результат реализации муниципаль-ной программы: достижение к концу 2021 года плановых значений показателей муниципальной программы </t>
  </si>
  <si>
    <t>Результат реализации подпрограммы: повышение качества доступности информации о состоянии бюджетной системы;                           повышение доверия общества к государственной политике в сфере управления финансами; достижение к концу 2021 года плановых значений показателей</t>
  </si>
  <si>
    <t xml:space="preserve">Отдел по финансам 
Руководитель отдела Гольев А.И.
</t>
  </si>
  <si>
    <t xml:space="preserve">Отдел по финансам 
Руководитель отдела по финансам Гольев А.И.
</t>
  </si>
  <si>
    <t xml:space="preserve">Результат реализации мероприятия: 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
</t>
  </si>
  <si>
    <t>Мероприятие 1.5.1.</t>
  </si>
  <si>
    <t xml:space="preserve"> Осуществление муниципальных  внутренних заимствований Россошанского муниципального района от имени Россошанского муниципального района в соответствии с требованиями Бюджетного кодекса Российской Федерации</t>
  </si>
  <si>
    <t xml:space="preserve">Результат реализации мероприятия:
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
</t>
  </si>
  <si>
    <t>92713013910527880730</t>
  </si>
  <si>
    <t xml:space="preserve">Отдел по финансам 
Руководитель отдела по финансам Гольев А.И.
Начальник сектора казначейского исполнения Афиногентова Л.Н.
</t>
  </si>
  <si>
    <t>Результат реализации подпрограммы: 
создание условий для устойчивого исполнения местных бюджетов, а также обеспечение финансирования первоочередных и социально значимых расходов бюджетов поселений в целях недопущения ухудшения социально-экономической ситуации в поселениях; 
достижение к концу 2021 года плановых значений показателей</t>
  </si>
  <si>
    <t>мероприятие 2.2.2</t>
  </si>
  <si>
    <t xml:space="preserve">Предоставление бюджетам поселений  дотаций на выравнивание бюджетной обеспеченности поселений Россошанского муниципального района </t>
  </si>
  <si>
    <t xml:space="preserve">Результат реализации мероприятия:
сокращение дифференциации финансовых возможностей муниципальных образований по осуществлению органами местного самоуправления полномочий по решению вопросов местного значения
</t>
  </si>
  <si>
    <t xml:space="preserve">Отдел по финансам Начальник сектора казначейского исполнения Афиногентова Л.Н.
</t>
  </si>
  <si>
    <t xml:space="preserve">Результат реализации мероприятия:
финансовое обеспечение исполнения расходных обязательств муниципальных образований
</t>
  </si>
  <si>
    <t xml:space="preserve">Отдел по финансам 
Начальник сектора каз-начейского исполнения Афиногентова Л.Н.
</t>
  </si>
  <si>
    <t>мероприятие 2.3.4</t>
  </si>
  <si>
    <t>Основное ме-роприятие 2.6</t>
  </si>
  <si>
    <t>Мероприятие 2.6.1</t>
  </si>
  <si>
    <t>Поощрение поселений Россошанского муниципального района по результатам оценки эффективности их деятельности</t>
  </si>
  <si>
    <t>Результат реализации мероприятия:                                                                                   Поддержка социально значимых направлений расходов местных бюджетов. Обеспечение единого подхода ко всем муниципальным образованиям при предоставлении иных межбюджетных трансфертов</t>
  </si>
  <si>
    <t>92714033920688510540</t>
  </si>
  <si>
    <t xml:space="preserve">Отдел по финансам
Начальник сектора каз-начейского исполнения Афиногентова Л.Н. 
</t>
  </si>
  <si>
    <t xml:space="preserve"> Результат реализации подпрограммы:
создание условий для эффективного исполнения органами местного самоуправления переданных полномочий по участию предупреждении и ликвидации последствий чрезвычайных ситуаций на территории Россошанского муниципального района;                                         достижение к концу 2021 года плановых значений показателей
</t>
  </si>
  <si>
    <t>Предоставление бюджету городского поселения город Россошь субвенций из районного бюджета на осуществление муниципальных полномочий по  участию в предупреждении и ликвидации последствий чрезвычайных ситуаций на территории Россошанского муниципального района</t>
  </si>
  <si>
    <t>Доведение поселению уведомлений о бюд-жетных ассигнованиях на осуществление полномочий по участию в предупреждении и ликвидации последствий чрезвычайных ситуаций</t>
  </si>
  <si>
    <t>Доведение поселению уведомлений о бюджетных ассигнованиях на осуществление полномочий по участию в предупреждении и ликвидации последствий чрезвычайных ситуаций</t>
  </si>
  <si>
    <t xml:space="preserve">Результат реализации подпрограммы:
формирование и развитие обеспечивающих механизмов реализации муниципальной программы;                              достижение к концу 2021 года плановых значений показателей
</t>
  </si>
  <si>
    <t>Финансовое обеспечение деятельности отдела по финансам администрации Россошанского муни-ципального района</t>
  </si>
  <si>
    <t xml:space="preserve">Результат реализации мероприятия:
 результат реализации мероприятия: осуществление финансирования расходов отдела, обеспечивающих его функционирование.                Составление корректной сметы расходов.
</t>
  </si>
  <si>
    <t xml:space="preserve">Отдел по финансам 
Начальник отдела учета и отчетности Киселева Н.В.
</t>
  </si>
  <si>
    <t>Мероприятие 4.1.3.</t>
  </si>
  <si>
    <t>Подготовка документации на оплату расходов, обеспечивающих функционирование  отдела</t>
  </si>
  <si>
    <t xml:space="preserve">Результат реализации мероприятия:
своевременная выплата заработной платы и оплата счетов на приобретение товаров, работ, услуг.
</t>
  </si>
  <si>
    <t>92701063940182010800</t>
  </si>
  <si>
    <t>Всего, в том числе  в разрезе ГРБС:</t>
  </si>
  <si>
    <t>Отдел по физической культуре и спорту главный инспектор Горшков В.Н.</t>
  </si>
  <si>
    <t>Отдел по физической культуре и спорту главный инспектор отдела Горшков В.Н.</t>
  </si>
  <si>
    <t>Мероприятия по адаптации приоритетных спортивных объектов, восстребованных для занятий адаптивной физической культурой и спортоминвалидов с нарушением опорно-двигательного аппарата, зрения и слуха в МКУ СОК «Ледовый дворец «Россошь»</t>
  </si>
  <si>
    <t>Результат реализации мероприятия: 
Ааптация приоритетных спортивных объектов, востребованных для занятий адаптивной физической культурой и спортом инвалидов с нарушением опорно-двигательного аппарата, зрения и слуха</t>
  </si>
  <si>
    <t>мероприятие 2.1.4</t>
  </si>
  <si>
    <t>мероприятие 4.1.4</t>
  </si>
  <si>
    <t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для МКУ «Россошанская СШ"</t>
  </si>
  <si>
    <t>Обеспечение функционирование МКУ «Россошанская спортивная школа», повышение уровня профессионального образования кадров</t>
  </si>
  <si>
    <t>914110213401S8170200</t>
  </si>
  <si>
    <t>мероприятие 4.1.5</t>
  </si>
  <si>
    <t>Увеличение количества физкультурных и спортивных мероприятий, проводимых на территории района в рамках реализация календарного плана официальных физкультурных мероприятий и спортивных мероприятий Россошанского муниципального района и Воронежской области;
увеличение численности лиц, систематически занимающихся физической культурой и спортом на территории Россошанского муниципального района</t>
  </si>
  <si>
    <t xml:space="preserve">Предоставление субсидии из областного бюджета. Создание условий для развития физической культуры и массового спорта в районе в части оплаты расходов на организацию деятельности инструкторов-методистов (инструкторов по спорту). </t>
  </si>
  <si>
    <t>"Экономическое развитие"</t>
  </si>
  <si>
    <t>Достижение плановых значений показателей муниципальной программы на 2021 год</t>
  </si>
  <si>
    <t xml:space="preserve">Муниципальная программа Россошанского муниципального района"Развитие сельского хозяйства и инфраструктуры агропродовольственного рынка" </t>
  </si>
  <si>
    <t>Финансовое обеспечение МКУ "Центр поддержки АПК"</t>
  </si>
  <si>
    <t>91404052510100590100</t>
  </si>
  <si>
    <t>91404052510100590200</t>
  </si>
  <si>
    <t>Отдел образования и молодежной политики исполняющий обязанности руководителя отдела Тростянский Ю.С.</t>
  </si>
  <si>
    <t>92404052520180320200</t>
  </si>
  <si>
    <t>Мероприятие 1.1.2</t>
  </si>
  <si>
    <t>Достижнение плановых значений показателей  подпрограммы на 2021 год.</t>
  </si>
  <si>
    <t>Обеспечение  мероприятий  по дезинсекции и дератизации территорий лагерей  различных  типов.</t>
  </si>
  <si>
    <t xml:space="preserve">Создание условий  для  детского отдыха и оздоровления  детей и подростков в  лагерях различных типов.  </t>
  </si>
  <si>
    <t>Развитие транспортной системы и дорожного хозяйства</t>
  </si>
  <si>
    <t>Снижение доли протяженности автомобильных дорог общего пользования местного значения, не отвечающих нормативным требованиям, в общей протяженности дорог общего пользования местного значения</t>
  </si>
  <si>
    <t>Снижение доли протяженности автомобильных дорог общего пользования местного значения, не отвечающих нормативным требованиям, в общей протяженности дорог общего пользования местного значения на территории сельских поселений</t>
  </si>
  <si>
    <t xml:space="preserve">Развитие системы водоснабжения и водоотведения в Россошанском муниципальном районе </t>
  </si>
  <si>
    <t>Строительство и реконструкция водоснабжения и водоотведения в Россошанском муниципальном районе Воронежской области</t>
  </si>
  <si>
    <t>Увеличение возможностей по финансированию энергосберегающих мероприятий и разработки энергетической политики в сфере уличного освещения поселений</t>
  </si>
  <si>
    <t>92705033010278670500.</t>
  </si>
  <si>
    <t xml:space="preserve">Достижение плановых значений показателей муниципальной программы
Создание условий для эффективного управления и распоряжения муниципальным имуществом Россошанского муниципального района
</t>
  </si>
  <si>
    <t>«Совершенствование системы управления в сфере имущественно-земельных отношений Россошанского муниципального района» муниципальной программы Россошанского муниципального района «Управление муниципальным имуществом»</t>
  </si>
  <si>
    <t xml:space="preserve">Достижение плановых значений показателей подпрограммы
Формирование эффективной структуры собственности Россошанского муниципального района и совершенствование системы управления в сфере имущественно-земельных отношений Россошанского муниципального района
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</si>
  <si>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</si>
  <si>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 xml:space="preserve">Повышение эффективности и прозрачности использования объектов недвижимого имущества и земельных ресурсов, находящихся в собственности Россошанского муниципального района;
Создание структуры и состава муниципальной собственности Россошанского муниципального района, отвечающих функциям (полномочиям) органов местного самоуправления
</t>
  </si>
  <si>
    <t xml:space="preserve">Обеспечение реализации муниципальной программы Россошанского муниципального района «Управление муниципальным имуществом»  </t>
  </si>
  <si>
    <t xml:space="preserve">Достижение плановых значений показателей подпрограммы
Создание условий для реализации муниципальной программы и достижение к концу ее реализации установленных значений целевых показателей муниципальной программы и ее подпрограмм
</t>
  </si>
  <si>
    <t xml:space="preserve">Расходы на обеспечение функций органов местного самоуправления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 </t>
  </si>
  <si>
    <t>Расходы на обеспечение функций органов местного самоуправления   (закупка товаров, работ и услуг для обеспечения государственных (муниципальных) нужд)</t>
  </si>
  <si>
    <t>Обеспечение деятельности МКУ «Служба по администрированию платежей и ведению реестра» муниципальной программы «Управление муниципальным имуществом»</t>
  </si>
  <si>
    <t>Финансовое обеспечение деятельности МКУ «Служба по администрированию платежей и ведению реестра»</t>
  </si>
  <si>
    <t xml:space="preserve">Осуществление обоснованного  планирования объемов бюджетных расходов в целях осуществления деятельности отдела по управлению муниципальным имуществом, земельным ресурсам и землеустройству.
Осуществление целевого,  эффективного и экономного расходования бюджетных средств в целях достижения высоких результатов муниципальной программы
</t>
  </si>
  <si>
    <t>Уменьшение показателей по безнадзорности и правонарушениям несовершеннолетних на территории Россошанского муниципального района.</t>
  </si>
  <si>
    <t>Комиссия по делам несовершеннолетних и защите их прав Россошанского муниципального района</t>
  </si>
  <si>
    <t>9140113 5920178391      100</t>
  </si>
  <si>
    <t>91401135952178391      200</t>
  </si>
  <si>
    <t>Юридический отдел администрации Россошанского муниципального района</t>
  </si>
  <si>
    <t>9140113 5920278090      100</t>
  </si>
  <si>
    <t>9140113 5920278090    200</t>
  </si>
  <si>
    <t xml:space="preserve">Основное мероприятие 2.3  </t>
  </si>
  <si>
    <t>Уменьшение административных нарушений на территории Россошанского муниципального района</t>
  </si>
  <si>
    <t>Административная комиссия</t>
  </si>
  <si>
    <t>9140113 5920378470    200</t>
  </si>
  <si>
    <t>Достижение плановых значений показателей (индикаторов) муниципальной подпрограммы 3 на 2021 год</t>
  </si>
  <si>
    <t>Муниципальное казённое учреждение Россошанского муниципального района  «Управление муниципальными закупками», Кошелева Ю.М.</t>
  </si>
  <si>
    <t>Финансовое обеспечение деятельности муниципального казенного учреждения Россошанского муниципального района «Управление муниципальными закупками»</t>
  </si>
  <si>
    <t>Внедрение в районе механизмов контрактной системы, обеспечение единых подходов к организации закупок товаров, работ, услуг для муниципальных нужд Россошанского муниципального район.</t>
  </si>
  <si>
    <t xml:space="preserve">Обеспечение деятельности муниципального казённого учреждения Россошанского муниципального района «Служба технического обеспечения» </t>
  </si>
  <si>
    <t>Достижение плановых значений показателей (индикаторов) муниципальной подпрограммы 4 на 2021 год</t>
  </si>
  <si>
    <t>Муниципальное казённое учреждение Россошанского муниципального района «Служба технического обеспечения», Силаков В.А.</t>
  </si>
  <si>
    <t xml:space="preserve">Повышение эффективности муниципального управления Россошанского муниципального района  путем: 
- обеспечения условий безопасной работы в здании администрации;
- обеспечения соблюдения техники безопасности труда сотрудников администрации и подведомственных учреждений;
- обеспечения сохранности движимого и недвижимого имущества.
</t>
  </si>
  <si>
    <t>Достижение плановых значений показателей (индикаторов) муниципальной подпрограммы 5 на 2021 год</t>
  </si>
  <si>
    <t>Муниципальное казённое учреждение Россошанского муниципального района  «Центр территориального развития»</t>
  </si>
  <si>
    <t>Обеспечение деятельности  муниципального казённого учреждения  Россошанского муниципального района «Центр территориального развития».</t>
  </si>
  <si>
    <t xml:space="preserve">Повышение инвестиционной привлекательности района, содействие развитию жилищного строительства, увеличение количества объектов недвижимости, права на которые оформлены в установленном порядке. 
 Увеличение количества заявок, поданных муниципальными образованиями района для участия в областных и федеральных программах, конкурсах грантов (субсидий) в сфере благоустройства территорий и создания общественных пространств, формирования комфортной среды, развития территорий.
Вовлечение населения в проекты благоустройства территорий (общественные обсуждения, опросы, презентации дизайн-проектов, дизайн-сессии, общественный контроль).
</t>
  </si>
  <si>
    <t>91401135950100590      100</t>
  </si>
  <si>
    <t>91401135950100590      200</t>
  </si>
  <si>
    <t>91401135950100590      800</t>
  </si>
  <si>
    <t>Достижение плановых значений показателей (индикаторов) муниципальной подпрограммы 6 на 2021 год</t>
  </si>
  <si>
    <t>Отдел организационной работы и делопроизводства, Орешко И.С.</t>
  </si>
  <si>
    <t>Развитие муниципальной службы в органах местного самоуправления Россошанского муниципального района. Формирование стабильного, высокопрофессионального кадрового потенциала в органах местного самоуправления Россошанского муниципального района, отвечающего современным запросам системы муниципального управления и гражданского общества.</t>
  </si>
  <si>
    <t>91401045960182010     100</t>
  </si>
  <si>
    <t>91401045960182010      200</t>
  </si>
  <si>
    <t>91401045960182010      800</t>
  </si>
  <si>
    <t>Эффективное исполнение полномочий главы администрации Россошанского муниципального района.</t>
  </si>
  <si>
    <t xml:space="preserve">Повышение уровня доверия к главе администрации Россошанского муниципального района.
Развитие конструктивных отношений между органами местного самоуправления, местным сообществом и средствами массовой информации.
Активизация участия общественных организаций (объединений) в мероприятиях, проводимых органами местного самоуправления Россошанского муниципального района и создание положительного имиджа органов местного самоуправления.
</t>
  </si>
  <si>
    <t>Советник главы администрации по работе со СМИ</t>
  </si>
  <si>
    <t>9140113 5960380880      200</t>
  </si>
  <si>
    <t>Основное мероприятие 6.4</t>
  </si>
  <si>
    <t>Осуществление полномочий, переданных от городского поселения  г. Россошь Россошанскому муниципальному району по муниципальному жилищному контролю</t>
  </si>
  <si>
    <t>Повышение эффективности исполнения переданных полномочий в сфере жилищного контроля.</t>
  </si>
  <si>
    <t>Отдел муниципального хозяйства, строительства и транспорта</t>
  </si>
  <si>
    <t>91401135960498050      100</t>
  </si>
  <si>
    <t>91401135960498050      200</t>
  </si>
  <si>
    <t>Основное мероприятие 6.5</t>
  </si>
  <si>
    <t>Выполнение расходных обязательств по закупке товаров, работ и услуг для государственных (муниципальных) нужд.</t>
  </si>
  <si>
    <t>Отдел бухгалтерского учета и отчетности</t>
  </si>
  <si>
    <t>9140113 5960580200    200</t>
  </si>
  <si>
    <t>9140113 5960580200    800</t>
  </si>
  <si>
    <t>Основное мероприятие 6.6</t>
  </si>
  <si>
    <t>Обеспечение мероприятий мобилизационной готовности</t>
  </si>
  <si>
    <t>Повышение уровня мобилизационной подготовки</t>
  </si>
  <si>
    <t>Помощник главы администрации по мобилизационной подготовке</t>
  </si>
  <si>
    <t>91402045960680350       200</t>
  </si>
  <si>
    <t>Основное мероприятие 6.9</t>
  </si>
  <si>
    <t>Повышение эффективности исполнения переданных полномочий в сфере организации ритуальных услуг.</t>
  </si>
  <si>
    <t>91401135960980140       200</t>
  </si>
  <si>
    <r>
      <t xml:space="preserve">ПОДПРОГРАММА </t>
    </r>
    <r>
      <rPr>
        <b/>
        <sz val="9"/>
        <rFont val="Times New Roman"/>
        <family val="1"/>
        <charset val="204"/>
      </rPr>
      <t>1</t>
    </r>
  </si>
  <si>
    <r>
      <t xml:space="preserve">ПОДПРОГРАММА </t>
    </r>
    <r>
      <rPr>
        <b/>
        <sz val="9"/>
        <rFont val="Times New Roman"/>
        <family val="1"/>
        <charset val="204"/>
      </rPr>
      <t>2</t>
    </r>
  </si>
  <si>
    <r>
      <t xml:space="preserve">ПОДПРОГРАММА </t>
    </r>
    <r>
      <rPr>
        <b/>
        <sz val="9"/>
        <rFont val="Times New Roman"/>
        <family val="1"/>
        <charset val="204"/>
      </rPr>
      <t>3</t>
    </r>
  </si>
  <si>
    <r>
      <t xml:space="preserve">ПОДПРОГРАММА </t>
    </r>
    <r>
      <rPr>
        <b/>
        <sz val="9"/>
        <rFont val="Times New Roman"/>
        <family val="1"/>
        <charset val="204"/>
      </rPr>
      <t>4</t>
    </r>
  </si>
  <si>
    <r>
      <t xml:space="preserve">ПОДПРОГРАММА </t>
    </r>
    <r>
      <rPr>
        <b/>
        <sz val="9"/>
        <rFont val="Times New Roman"/>
        <family val="1"/>
        <charset val="204"/>
      </rPr>
      <t>5</t>
    </r>
  </si>
  <si>
    <t xml:space="preserve">по состоянию на 01.07.2021 года </t>
  </si>
  <si>
    <t>Рост количества консультаций  сельхозтоваропроизводителей всех форм собственности в сфере растениеводства, животноводства, экономики и бухгалтерского учета, юриспруденции 1715  (ед.)</t>
  </si>
  <si>
    <t>Проведение конкурсов, выставок, семинаров и прочих научно-практических мероприятий (9 ед.);</t>
  </si>
  <si>
    <t>Отдел образования и молодежной политики, руководитель отдела Тростянский Ю.С.</t>
  </si>
  <si>
    <t>927041225Б02L5760500</t>
  </si>
  <si>
    <t>Отдел по финансам, руководитель отдела Гольев А.И.</t>
  </si>
  <si>
    <t xml:space="preserve">Обеспечение комплексного развития сельских территорий </t>
  </si>
  <si>
    <t>Основное мероприятие 5.4</t>
  </si>
  <si>
    <t>Региональный проект "Творческие люди"</t>
  </si>
  <si>
    <t>Реализация мероприятий национального проекта «Культура». Предоставление грантов  в области науки, культуры, искусства и средств массовой информации</t>
  </si>
  <si>
    <t xml:space="preserve"> 9220801115A278900200</t>
  </si>
  <si>
    <t>924070202201S8810600</t>
  </si>
  <si>
    <t>924070702404S8410200</t>
  </si>
  <si>
    <t>92407070240679110200</t>
  </si>
  <si>
    <t xml:space="preserve">Основное мероприятие 4.3. </t>
  </si>
  <si>
    <t>Организация отдыха и оздоровление детей в пришкольных и профильных нестационарных палаточных лагерях</t>
  </si>
  <si>
    <t>Оздоровление детей в пришкольных и профильных нестационарных палаточных лагерях </t>
  </si>
  <si>
    <t xml:space="preserve">Основное мероприятие 4.4. </t>
  </si>
  <si>
    <t xml:space="preserve">Организация отдыха и оздоровление детей </t>
  </si>
  <si>
    <t>Обеспечение мероприятий по организации отдыха и оздоровления детей в ДОЛ "Березка" </t>
  </si>
  <si>
    <t xml:space="preserve">Основное мероприятие 4.6. </t>
  </si>
  <si>
    <t>Организация работы муниципальных организаций отдыха детей и их оздоровления в условиях распространения новой короновирусной инфекции (COVID-19)</t>
  </si>
  <si>
    <t xml:space="preserve">  924070202201S8810600</t>
  </si>
  <si>
    <t>924070702403S8320200</t>
  </si>
  <si>
    <t>924070702403S8320600</t>
  </si>
  <si>
    <t>92714013920278050500</t>
  </si>
  <si>
    <t>92714013920288020500</t>
  </si>
  <si>
    <t>мероприятие 2.3.5</t>
  </si>
  <si>
    <t>мероприятие 2.3.6</t>
  </si>
  <si>
    <t>Резервный фонд правительства Воронежской области (проведение аварийно-восстановительных  работ и иных мероприятий, связанных с предупреждением и ликвидацией последствий стихийных бедствий и других чрезвычайных ситуаций)</t>
  </si>
  <si>
    <t xml:space="preserve">Зарезервированные средства, связанные с особенностями исполнения бюджета  </t>
  </si>
  <si>
    <t xml:space="preserve"> 92714033920370100500</t>
  </si>
  <si>
    <t>92714033920320570500</t>
  </si>
  <si>
    <t xml:space="preserve">    92714033920320540500</t>
  </si>
  <si>
    <t xml:space="preserve"> 92714033920388040500</t>
  </si>
  <si>
    <t xml:space="preserve">Результат реализации мероприятия:
поддержка социально значимых направлений расходов местных бюджетов. Обеспечение единого подхода ко всем муниципальным образованиям при предоставлении иных меж-бюджетных трансфертов
</t>
  </si>
  <si>
    <t>Основное ме-роприятие 2.7</t>
  </si>
  <si>
    <t>Мероприятия на организацию проведения оплачиваемых общественных работ</t>
  </si>
  <si>
    <t>Мероприятия  на организацию проведения оплачиваемых общественных работ</t>
  </si>
  <si>
    <t xml:space="preserve">Результат реализации мероприятия:
поддержка социально значимых направлений расходов местных бюджетов. Обеспечение единого подхода ко всем муниципальным образованиям при предоставлении иных межбюджетных трансфертов
</t>
  </si>
  <si>
    <t>Отдел по финансам заместитель руководителя-начальник бюджетного отдела Степаненко А.Д., начальник сектора казначейского исполнения Афиногентова Л.Н.</t>
  </si>
  <si>
    <t>Мероприятие 2.7.1</t>
  </si>
  <si>
    <t>92704123920778430500</t>
  </si>
  <si>
    <t xml:space="preserve">Отдел по финансам 
Заместитель руководителя – начальник бюд-жетного отдела Степаненко А.Д.
Начальник сектора казначейского исполнения Афиногентова Л.Н.
</t>
  </si>
  <si>
    <t>92703103930188060500</t>
  </si>
  <si>
    <t>92714033920320540500</t>
  </si>
  <si>
    <t>92714033920370100500</t>
  </si>
  <si>
    <t>92714033920388040500</t>
  </si>
  <si>
    <t>91411021310180410800</t>
  </si>
  <si>
    <t>91411021310280410200</t>
  </si>
  <si>
    <t>91411021310380410200</t>
  </si>
  <si>
    <t>92711021310478790500</t>
  </si>
  <si>
    <t xml:space="preserve"> 914100613201S8950200</t>
  </si>
  <si>
    <t xml:space="preserve"> 914110213401S8790100</t>
  </si>
  <si>
    <t xml:space="preserve">                91411021340100590200</t>
  </si>
  <si>
    <t>91405023010388100800</t>
  </si>
  <si>
    <t>Субсидирование муниципальных унитарных предприятий в целях финансового обеспечения (возмещения) затрат в связи с выполнением работ, оказанием услуг</t>
  </si>
  <si>
    <t>Увеличение возможностей по финансированию энергосберегающих мероприятий и разработки энергетической политики предприятия</t>
  </si>
  <si>
    <t>Администрация Россошанского муниципального района (отдел бухгалтерского учета и отчетности, начальник отдела - С.С. Хоркина)</t>
  </si>
  <si>
    <t xml:space="preserve">Администрация Россошанского муниципального района (ГРБС-отдел бухгалтерского учета и отчетности, начальник отдела Хоркина  С.С. Ответственный исполнитель-  отдел муниципального хозяйства, строительства и транспорта, начальник отдела  Сергиенко И.В.) </t>
  </si>
  <si>
    <t xml:space="preserve">ГРБС-Отдел по финансам администрации Россошанского муниципального района  руководитель отдела Гольев А.И.                                                Ответственный исполнитель -отдел муниципального хозяйства, строительства и транспорта администрации Россошанского муниципального района, начальник отдела - И.В. Сергиенко).  </t>
  </si>
  <si>
    <t xml:space="preserve">          927040930201S8850500.</t>
  </si>
  <si>
    <t xml:space="preserve">  91404093020281290200</t>
  </si>
  <si>
    <t xml:space="preserve">                92704093020281290500</t>
  </si>
  <si>
    <t>914040930201S8850200</t>
  </si>
  <si>
    <t>91404093020281290200</t>
  </si>
  <si>
    <t>927040930201S8850500.</t>
  </si>
  <si>
    <t>92704093020281290500</t>
  </si>
  <si>
    <t xml:space="preserve"> 927050530301781005</t>
  </si>
  <si>
    <t>9140113 5920378470  100</t>
  </si>
  <si>
    <t>9140113 5920278090 100</t>
  </si>
  <si>
    <t>9140113 5920278090 200</t>
  </si>
  <si>
    <t>9140113 5920378470 100</t>
  </si>
  <si>
    <t>91401135930100590 100</t>
  </si>
  <si>
    <t>91401135930100590 200</t>
  </si>
  <si>
    <t>Обеспечение деятельности муниципального казенного учреждения Россошанского муниципального района «Центр территориального развития»</t>
  </si>
  <si>
    <t xml:space="preserve">   91401045960282020 100</t>
  </si>
  <si>
    <t>Основное мероприятие 6.10</t>
  </si>
  <si>
    <t>Проведение Всероссийской переписи населения 2020 года</t>
  </si>
  <si>
    <t>Выполнение отдельных государственных полномочий Российской Федерации, переданных органам местного самоуправления Россошанского муниципального района, по подготовке и проведению Всероссийской переписи населения 2020 года.</t>
  </si>
  <si>
    <t>Отдел организационной работы и делопроизводства,  Отдел бухгалтерского учета и отчетности</t>
  </si>
  <si>
    <t>91401135961054690       200</t>
  </si>
  <si>
    <t>Мероприятие 2.1.2</t>
  </si>
  <si>
    <t>Предоставление грантов  в форме субсидий из бюджета Россошанского муниципального района СОНКО на реализацию программ (проектов) на конкурсной основе</t>
  </si>
  <si>
    <t>Оказание финансовой поддержки.
Создание условий для реализации проектов.</t>
  </si>
  <si>
    <t xml:space="preserve"> 927100603201S8890633246</t>
  </si>
  <si>
    <t xml:space="preserve">«Развитие градостроительной деятельности» </t>
  </si>
  <si>
    <t>91404120520480850200</t>
  </si>
  <si>
    <t>Наличие актуальных документов территориального планирования района и их реализация</t>
  </si>
  <si>
    <t>Администрация Россошанского муниципального района.                                      ( отдел архитектуры и градостроительства, начальник отдела С.Н. Сайков)</t>
  </si>
  <si>
    <t>Мониторинг и актуализация Схемы территориального планирования Россошанского муниципального района</t>
  </si>
  <si>
    <t xml:space="preserve"> 92704120520478460500.</t>
  </si>
  <si>
    <t>Финансовая поддержка субъектов малого и среднего предпринимательства за счет средств, поступающих в бюджет муниципального района в виде единого норматива (10%) отчисления от налога, взимаемого в связи с упрощенной системой налогообложения</t>
  </si>
  <si>
    <t>Создание условий для развития субъектов малого и среднего предпринимательства</t>
  </si>
  <si>
    <t>Предоставление грантов начинающим субъектам малого предпринимательства</t>
  </si>
  <si>
    <t>Оказание финансовой поддержки начинающим субъектам малого предпринимательства</t>
  </si>
  <si>
    <t>Основное мероприятие                 2.1</t>
  </si>
  <si>
    <t>Развитие малого и среднего предпринимательства и торговли в Россошанском муниципальном районе</t>
  </si>
  <si>
    <t xml:space="preserve"> 91404121520188600800.</t>
  </si>
  <si>
    <t>Наличие в Россошанском муниципальном районе актуальных и соответствующих действующему законодательству документов территориального планирования района.</t>
  </si>
</sst>
</file>

<file path=xl/styles.xml><?xml version="1.0" encoding="utf-8"?>
<styleSheet xmlns="http://schemas.openxmlformats.org/spreadsheetml/2006/main">
  <numFmts count="2">
    <numFmt numFmtId="164" formatCode="0.0"/>
    <numFmt numFmtId="166" formatCode="[$-419]General"/>
  </numFmts>
  <fonts count="13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Arial Cyr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D5AB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5">
      <alignment horizontal="left" vertical="top" wrapText="1"/>
    </xf>
    <xf numFmtId="0" fontId="5" fillId="0" borderId="0"/>
    <xf numFmtId="4" fontId="6" fillId="5" borderId="8">
      <alignment horizontal="right" shrinkToFit="1"/>
    </xf>
    <xf numFmtId="4" fontId="7" fillId="0" borderId="9">
      <alignment horizontal="right" vertical="top" shrinkToFit="1"/>
    </xf>
    <xf numFmtId="166" fontId="8" fillId="0" borderId="0"/>
    <xf numFmtId="0" fontId="9" fillId="0" borderId="5">
      <alignment horizontal="left" vertical="top" wrapText="1"/>
    </xf>
    <xf numFmtId="0" fontId="9" fillId="0" borderId="5">
      <alignment horizontal="left" vertical="top" wrapText="1"/>
    </xf>
  </cellStyleXfs>
  <cellXfs count="140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3" borderId="0" xfId="0" applyFont="1" applyFill="1"/>
    <xf numFmtId="0" fontId="1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1" fillId="6" borderId="7" xfId="0" applyNumberFormat="1" applyFont="1" applyFill="1" applyBorder="1" applyAlignment="1">
      <alignment horizontal="center" vertical="center" wrapText="1"/>
    </xf>
    <xf numFmtId="0" fontId="1" fillId="6" borderId="0" xfId="0" applyFont="1" applyFill="1"/>
    <xf numFmtId="0" fontId="1" fillId="4" borderId="6" xfId="0" applyFont="1" applyFill="1" applyBorder="1" applyAlignment="1">
      <alignment vertical="center" wrapText="1"/>
    </xf>
    <xf numFmtId="164" fontId="1" fillId="4" borderId="13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center" vertical="center" wrapText="1"/>
    </xf>
    <xf numFmtId="164" fontId="1" fillId="4" borderId="14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1" fillId="3" borderId="13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1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/>
    <xf numFmtId="0" fontId="1" fillId="0" borderId="0" xfId="0" applyFont="1" applyAlignment="1">
      <alignment vertical="top"/>
    </xf>
    <xf numFmtId="164" fontId="1" fillId="7" borderId="13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" fillId="7" borderId="6" xfId="0" applyNumberFormat="1" applyFont="1" applyFill="1" applyBorder="1" applyAlignment="1">
      <alignment horizontal="center" vertical="center" wrapText="1"/>
    </xf>
    <xf numFmtId="164" fontId="1" fillId="7" borderId="14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8" borderId="0" xfId="0" applyFont="1" applyFill="1"/>
    <xf numFmtId="0" fontId="1" fillId="0" borderId="1" xfId="0" applyFont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top" wrapText="1"/>
      <protection locked="0"/>
    </xf>
    <xf numFmtId="0" fontId="1" fillId="3" borderId="4" xfId="0" applyFont="1" applyFill="1" applyBorder="1" applyAlignment="1" applyProtection="1">
      <alignment horizontal="left" vertical="top" wrapText="1"/>
      <protection locked="0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 applyProtection="1">
      <alignment horizontal="left" vertical="top" wrapText="1"/>
      <protection locked="0"/>
    </xf>
    <xf numFmtId="0" fontId="1" fillId="3" borderId="1" xfId="0" applyFont="1" applyFill="1" applyBorder="1" applyAlignment="1">
      <alignment horizontal="left" vertical="top"/>
    </xf>
    <xf numFmtId="0" fontId="1" fillId="3" borderId="6" xfId="0" applyFont="1" applyFill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164" fontId="10" fillId="4" borderId="13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0" fillId="4" borderId="6" xfId="0" applyNumberFormat="1" applyFont="1" applyFill="1" applyBorder="1" applyAlignment="1">
      <alignment horizontal="center" vertical="center" wrapText="1"/>
    </xf>
    <xf numFmtId="164" fontId="10" fillId="4" borderId="14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0" fontId="3" fillId="0" borderId="16" xfId="0" applyFont="1" applyBorder="1"/>
    <xf numFmtId="0" fontId="3" fillId="0" borderId="0" xfId="0" applyFont="1" applyBorder="1"/>
    <xf numFmtId="0" fontId="3" fillId="0" borderId="15" xfId="0" applyFont="1" applyBorder="1"/>
    <xf numFmtId="1" fontId="1" fillId="3" borderId="1" xfId="0" applyNumberFormat="1" applyFont="1" applyFill="1" applyBorder="1" applyAlignment="1">
      <alignment horizontal="center" vertical="center"/>
    </xf>
  </cellXfs>
  <cellStyles count="8">
    <cellStyle name="ex58" xfId="3"/>
    <cellStyle name="ex82" xfId="1"/>
    <cellStyle name="ex85" xfId="4"/>
    <cellStyle name="Excel Built-in Normal" xfId="5"/>
    <cellStyle name="st83" xfId="6"/>
    <cellStyle name="st87" xfId="7"/>
    <cellStyle name="Обычный" xfId="0" builtinId="0"/>
    <cellStyle name="Обычный 2" xfId="2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J837"/>
  <sheetViews>
    <sheetView tabSelected="1" view="pageBreakPreview" zoomScale="80" zoomScaleNormal="80" zoomScaleSheetLayoutView="80" workbookViewId="0"/>
  </sheetViews>
  <sheetFormatPr defaultRowHeight="15"/>
  <cols>
    <col min="1" max="1" width="12.7109375" style="1" customWidth="1"/>
    <col min="2" max="2" width="21.42578125" style="1" customWidth="1"/>
    <col min="3" max="3" width="24.85546875" style="1" customWidth="1"/>
    <col min="4" max="4" width="23.42578125" style="1" customWidth="1"/>
    <col min="5" max="5" width="22.7109375" style="1" customWidth="1"/>
    <col min="6" max="6" width="11.42578125" style="1" bestFit="1" customWidth="1"/>
    <col min="7" max="7" width="10.85546875" style="1" customWidth="1"/>
    <col min="8" max="8" width="9.7109375" style="1" bestFit="1" customWidth="1"/>
    <col min="9" max="9" width="11.42578125" style="1" bestFit="1" customWidth="1"/>
    <col min="10" max="10" width="10.85546875" style="1" customWidth="1"/>
    <col min="11" max="11" width="10.42578125" style="1" customWidth="1"/>
    <col min="12" max="12" width="9.5703125" style="1" customWidth="1"/>
    <col min="13" max="13" width="10.5703125" style="1" bestFit="1" customWidth="1"/>
    <col min="14" max="17" width="11.42578125" style="1" bestFit="1" customWidth="1"/>
    <col min="18" max="16384" width="9.140625" style="1"/>
  </cols>
  <sheetData>
    <row r="2" spans="1:17" ht="15" customHeight="1">
      <c r="A2" s="91" t="s">
        <v>300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</row>
    <row r="3" spans="1:17" ht="15" customHeight="1">
      <c r="A3" s="91" t="s">
        <v>0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</row>
    <row r="4" spans="1:17" ht="15" customHeight="1">
      <c r="A4" s="92" t="s">
        <v>557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6" spans="1:17" s="2" customFormat="1" ht="45" customHeight="1" thickBot="1">
      <c r="A6" s="93" t="s">
        <v>1</v>
      </c>
      <c r="B6" s="93" t="s">
        <v>2</v>
      </c>
      <c r="C6" s="93" t="s">
        <v>3</v>
      </c>
      <c r="D6" s="93" t="s">
        <v>4</v>
      </c>
      <c r="E6" s="93" t="s">
        <v>5</v>
      </c>
      <c r="F6" s="95" t="s">
        <v>22</v>
      </c>
      <c r="G6" s="95"/>
      <c r="H6" s="95"/>
      <c r="I6" s="95"/>
      <c r="J6" s="95"/>
      <c r="K6" s="95"/>
      <c r="L6" s="95"/>
      <c r="M6" s="95"/>
      <c r="N6" s="90" t="s">
        <v>6</v>
      </c>
      <c r="O6" s="90"/>
      <c r="P6" s="90"/>
      <c r="Q6" s="90"/>
    </row>
    <row r="7" spans="1:17" s="2" customFormat="1" ht="22.5" customHeight="1">
      <c r="A7" s="93"/>
      <c r="B7" s="93"/>
      <c r="C7" s="93"/>
      <c r="D7" s="93"/>
      <c r="E7" s="94"/>
      <c r="F7" s="97" t="s">
        <v>314</v>
      </c>
      <c r="G7" s="98"/>
      <c r="H7" s="98"/>
      <c r="I7" s="99"/>
      <c r="J7" s="97" t="s">
        <v>7</v>
      </c>
      <c r="K7" s="98"/>
      <c r="L7" s="98"/>
      <c r="M7" s="100"/>
      <c r="N7" s="89"/>
      <c r="O7" s="90"/>
      <c r="P7" s="90"/>
      <c r="Q7" s="90"/>
    </row>
    <row r="8" spans="1:17" s="2" customFormat="1" ht="15" customHeight="1">
      <c r="A8" s="93"/>
      <c r="B8" s="93"/>
      <c r="C8" s="93"/>
      <c r="D8" s="93"/>
      <c r="E8" s="94"/>
      <c r="F8" s="3"/>
      <c r="G8" s="90" t="s">
        <v>9</v>
      </c>
      <c r="H8" s="90"/>
      <c r="I8" s="101"/>
      <c r="J8" s="3"/>
      <c r="K8" s="90" t="s">
        <v>9</v>
      </c>
      <c r="L8" s="90"/>
      <c r="M8" s="102"/>
      <c r="N8" s="89" t="s">
        <v>10</v>
      </c>
      <c r="O8" s="90" t="s">
        <v>9</v>
      </c>
      <c r="P8" s="90"/>
      <c r="Q8" s="90"/>
    </row>
    <row r="9" spans="1:17" s="2" customFormat="1" ht="26.25" customHeight="1">
      <c r="A9" s="93"/>
      <c r="B9" s="93"/>
      <c r="C9" s="93"/>
      <c r="D9" s="93"/>
      <c r="E9" s="94"/>
      <c r="F9" s="3" t="s">
        <v>8</v>
      </c>
      <c r="G9" s="64" t="s">
        <v>11</v>
      </c>
      <c r="H9" s="64" t="s">
        <v>12</v>
      </c>
      <c r="I9" s="65" t="s">
        <v>13</v>
      </c>
      <c r="J9" s="3" t="s">
        <v>8</v>
      </c>
      <c r="K9" s="64" t="s">
        <v>11</v>
      </c>
      <c r="L9" s="64" t="s">
        <v>12</v>
      </c>
      <c r="M9" s="66" t="s">
        <v>13</v>
      </c>
      <c r="N9" s="89"/>
      <c r="O9" s="64" t="s">
        <v>11</v>
      </c>
      <c r="P9" s="64" t="s">
        <v>12</v>
      </c>
      <c r="Q9" s="64" t="s">
        <v>13</v>
      </c>
    </row>
    <row r="10" spans="1:17" s="2" customFormat="1" ht="12">
      <c r="A10" s="64">
        <v>1</v>
      </c>
      <c r="B10" s="64">
        <v>2</v>
      </c>
      <c r="C10" s="64">
        <v>3</v>
      </c>
      <c r="D10" s="64">
        <v>4</v>
      </c>
      <c r="E10" s="65">
        <v>5</v>
      </c>
      <c r="F10" s="4">
        <v>6</v>
      </c>
      <c r="G10" s="64">
        <v>7</v>
      </c>
      <c r="H10" s="64">
        <v>8</v>
      </c>
      <c r="I10" s="65">
        <v>9</v>
      </c>
      <c r="J10" s="4">
        <v>10</v>
      </c>
      <c r="K10" s="64">
        <v>11</v>
      </c>
      <c r="L10" s="64">
        <v>12</v>
      </c>
      <c r="M10" s="66">
        <v>13</v>
      </c>
      <c r="N10" s="67">
        <v>14</v>
      </c>
      <c r="O10" s="64">
        <v>15</v>
      </c>
      <c r="P10" s="64">
        <v>16</v>
      </c>
      <c r="Q10" s="64">
        <v>17</v>
      </c>
    </row>
    <row r="11" spans="1:17" s="24" customFormat="1" ht="63.75" customHeight="1">
      <c r="A11" s="96" t="s">
        <v>27</v>
      </c>
      <c r="B11" s="96" t="s">
        <v>28</v>
      </c>
      <c r="C11" s="96" t="s">
        <v>29</v>
      </c>
      <c r="D11" s="62" t="s">
        <v>15</v>
      </c>
      <c r="E11" s="18"/>
      <c r="F11" s="129">
        <f>F12</f>
        <v>891790.21457000007</v>
      </c>
      <c r="G11" s="130">
        <f t="shared" ref="G11:M11" si="0">G12</f>
        <v>98922.835180000009</v>
      </c>
      <c r="H11" s="130">
        <f t="shared" si="0"/>
        <v>536321.64771999989</v>
      </c>
      <c r="I11" s="131">
        <f t="shared" si="0"/>
        <v>256545.73566999994</v>
      </c>
      <c r="J11" s="129">
        <f t="shared" si="0"/>
        <v>613110.77775999985</v>
      </c>
      <c r="K11" s="130">
        <f t="shared" si="0"/>
        <v>38339.137799999997</v>
      </c>
      <c r="L11" s="130">
        <f t="shared" si="0"/>
        <v>393479.8102500001</v>
      </c>
      <c r="M11" s="132">
        <f t="shared" si="0"/>
        <v>181291.82971000002</v>
      </c>
      <c r="N11" s="23">
        <f>J11/F11*100</f>
        <v>68.750561257910547</v>
      </c>
      <c r="O11" s="20">
        <f t="shared" ref="O11:Q12" si="1">K11/G11*100</f>
        <v>38.756610372355475</v>
      </c>
      <c r="P11" s="20">
        <f t="shared" si="1"/>
        <v>73.366385996678261</v>
      </c>
      <c r="Q11" s="20">
        <f t="shared" si="1"/>
        <v>70.666475603866374</v>
      </c>
    </row>
    <row r="12" spans="1:17" s="24" customFormat="1" ht="110.25" customHeight="1">
      <c r="A12" s="96"/>
      <c r="B12" s="96"/>
      <c r="C12" s="96"/>
      <c r="D12" s="59" t="s">
        <v>175</v>
      </c>
      <c r="E12" s="69"/>
      <c r="F12" s="25">
        <f>SUM(F13:F71)</f>
        <v>891790.21457000007</v>
      </c>
      <c r="G12" s="26">
        <f t="shared" ref="G12:M12" si="2">SUM(G13:G71)</f>
        <v>98922.835180000009</v>
      </c>
      <c r="H12" s="26">
        <f t="shared" si="2"/>
        <v>536321.64771999989</v>
      </c>
      <c r="I12" s="27">
        <f t="shared" si="2"/>
        <v>256545.73566999994</v>
      </c>
      <c r="J12" s="25">
        <f t="shared" si="2"/>
        <v>613110.77775999985</v>
      </c>
      <c r="K12" s="26">
        <f t="shared" si="2"/>
        <v>38339.137799999997</v>
      </c>
      <c r="L12" s="26">
        <f t="shared" si="2"/>
        <v>393479.8102500001</v>
      </c>
      <c r="M12" s="28">
        <f t="shared" si="2"/>
        <v>181291.82971000002</v>
      </c>
      <c r="N12" s="26">
        <f>J12/F12*100</f>
        <v>68.750561257910547</v>
      </c>
      <c r="O12" s="26">
        <f t="shared" si="1"/>
        <v>38.756610372355475</v>
      </c>
      <c r="P12" s="26">
        <f t="shared" si="1"/>
        <v>73.366385996678261</v>
      </c>
      <c r="Q12" s="26">
        <f t="shared" si="1"/>
        <v>70.666475603866374</v>
      </c>
    </row>
    <row r="13" spans="1:17" s="5" customFormat="1" ht="16.5" customHeight="1">
      <c r="A13" s="96"/>
      <c r="B13" s="96"/>
      <c r="C13" s="96"/>
      <c r="D13" s="59"/>
      <c r="E13" s="30" t="s">
        <v>355</v>
      </c>
      <c r="F13" s="25">
        <v>1355.1124</v>
      </c>
      <c r="G13" s="26"/>
      <c r="H13" s="26">
        <v>1355.1124</v>
      </c>
      <c r="I13" s="27"/>
      <c r="J13" s="25">
        <v>1116.7043000000001</v>
      </c>
      <c r="K13" s="26"/>
      <c r="L13" s="26">
        <v>1116.7043000000001</v>
      </c>
      <c r="M13" s="28"/>
      <c r="N13" s="26">
        <f t="shared" ref="N13:N71" si="3">J13/F13*100</f>
        <v>82.406765667556442</v>
      </c>
      <c r="O13" s="26"/>
      <c r="P13" s="26">
        <f t="shared" ref="P13:P71" si="4">L13/H13*100</f>
        <v>82.406765667556442</v>
      </c>
      <c r="Q13" s="26"/>
    </row>
    <row r="14" spans="1:17" s="5" customFormat="1" ht="16.5" customHeight="1">
      <c r="A14" s="96"/>
      <c r="B14" s="96"/>
      <c r="C14" s="96"/>
      <c r="D14" s="59"/>
      <c r="E14" s="30" t="s">
        <v>356</v>
      </c>
      <c r="F14" s="25">
        <v>280.2876</v>
      </c>
      <c r="G14" s="26"/>
      <c r="H14" s="26">
        <v>280.2876</v>
      </c>
      <c r="I14" s="27"/>
      <c r="J14" s="25">
        <v>86.352999999999994</v>
      </c>
      <c r="K14" s="26"/>
      <c r="L14" s="26">
        <v>86.352999999999994</v>
      </c>
      <c r="M14" s="28"/>
      <c r="N14" s="26">
        <f t="shared" si="3"/>
        <v>30.808712194189109</v>
      </c>
      <c r="O14" s="26"/>
      <c r="P14" s="26">
        <f t="shared" si="4"/>
        <v>30.808712194189109</v>
      </c>
      <c r="Q14" s="26"/>
    </row>
    <row r="15" spans="1:17" s="5" customFormat="1" ht="16.5" customHeight="1">
      <c r="A15" s="96"/>
      <c r="B15" s="96"/>
      <c r="C15" s="96"/>
      <c r="D15" s="59"/>
      <c r="E15" s="30" t="s">
        <v>350</v>
      </c>
      <c r="F15" s="25">
        <v>69.402900000000002</v>
      </c>
      <c r="G15" s="26"/>
      <c r="H15" s="26">
        <v>69.402900000000002</v>
      </c>
      <c r="I15" s="27"/>
      <c r="J15" s="25">
        <v>0</v>
      </c>
      <c r="K15" s="26"/>
      <c r="L15" s="26">
        <v>0</v>
      </c>
      <c r="M15" s="28"/>
      <c r="N15" s="26">
        <f t="shared" si="3"/>
        <v>0</v>
      </c>
      <c r="O15" s="26"/>
      <c r="P15" s="26">
        <f t="shared" si="4"/>
        <v>0</v>
      </c>
      <c r="Q15" s="26"/>
    </row>
    <row r="16" spans="1:17" s="5" customFormat="1" ht="16.5" customHeight="1">
      <c r="A16" s="96"/>
      <c r="B16" s="96"/>
      <c r="C16" s="96"/>
      <c r="D16" s="59"/>
      <c r="E16" s="30" t="s">
        <v>319</v>
      </c>
      <c r="F16" s="25">
        <v>39087.6031</v>
      </c>
      <c r="G16" s="26"/>
      <c r="H16" s="26"/>
      <c r="I16" s="27">
        <v>39087.6031</v>
      </c>
      <c r="J16" s="25">
        <v>30783.227910000001</v>
      </c>
      <c r="K16" s="26"/>
      <c r="L16" s="26"/>
      <c r="M16" s="28">
        <v>30783.227910000001</v>
      </c>
      <c r="N16" s="26">
        <f t="shared" si="3"/>
        <v>78.75445273849499</v>
      </c>
      <c r="O16" s="26"/>
      <c r="P16" s="26"/>
      <c r="Q16" s="26">
        <f t="shared" ref="Q16:Q65" si="5">M16/I16*100</f>
        <v>78.75445273849499</v>
      </c>
    </row>
    <row r="17" spans="1:17" s="5" customFormat="1" ht="12">
      <c r="A17" s="96"/>
      <c r="B17" s="96"/>
      <c r="C17" s="96"/>
      <c r="D17" s="59"/>
      <c r="E17" s="30" t="s">
        <v>320</v>
      </c>
      <c r="F17" s="25">
        <v>59841.998760000002</v>
      </c>
      <c r="G17" s="26"/>
      <c r="H17" s="26"/>
      <c r="I17" s="27">
        <v>59841.998760000002</v>
      </c>
      <c r="J17" s="25">
        <v>40913.84287</v>
      </c>
      <c r="K17" s="26"/>
      <c r="L17" s="26"/>
      <c r="M17" s="28">
        <v>40913.84287</v>
      </c>
      <c r="N17" s="26">
        <f t="shared" si="3"/>
        <v>68.369779950177588</v>
      </c>
      <c r="O17" s="26"/>
      <c r="P17" s="26"/>
      <c r="Q17" s="26">
        <f t="shared" si="5"/>
        <v>68.369779950177588</v>
      </c>
    </row>
    <row r="18" spans="1:17" s="5" customFormat="1" ht="12">
      <c r="A18" s="96"/>
      <c r="B18" s="96"/>
      <c r="C18" s="96"/>
      <c r="D18" s="59"/>
      <c r="E18" s="30" t="s">
        <v>321</v>
      </c>
      <c r="F18" s="25">
        <v>8093.7870000000003</v>
      </c>
      <c r="G18" s="26"/>
      <c r="H18" s="26"/>
      <c r="I18" s="27">
        <v>8093.7870000000003</v>
      </c>
      <c r="J18" s="25">
        <v>5123.7956599999998</v>
      </c>
      <c r="K18" s="26"/>
      <c r="L18" s="26"/>
      <c r="M18" s="28">
        <v>5123.7956599999998</v>
      </c>
      <c r="N18" s="26">
        <f t="shared" si="3"/>
        <v>63.305294048385505</v>
      </c>
      <c r="O18" s="26"/>
      <c r="P18" s="26"/>
      <c r="Q18" s="26">
        <f t="shared" si="5"/>
        <v>63.305294048385505</v>
      </c>
    </row>
    <row r="19" spans="1:17" s="5" customFormat="1" ht="12">
      <c r="A19" s="96"/>
      <c r="B19" s="96"/>
      <c r="C19" s="96"/>
      <c r="D19" s="59"/>
      <c r="E19" s="30" t="s">
        <v>322</v>
      </c>
      <c r="F19" s="25">
        <v>3526.4</v>
      </c>
      <c r="G19" s="26"/>
      <c r="H19" s="26"/>
      <c r="I19" s="27">
        <v>3526.4</v>
      </c>
      <c r="J19" s="25">
        <v>2927.1614399999999</v>
      </c>
      <c r="K19" s="26"/>
      <c r="L19" s="26"/>
      <c r="M19" s="28">
        <v>2927.1614399999999</v>
      </c>
      <c r="N19" s="26">
        <f t="shared" si="3"/>
        <v>83.007073502722321</v>
      </c>
      <c r="O19" s="26"/>
      <c r="P19" s="26"/>
      <c r="Q19" s="26">
        <f t="shared" si="5"/>
        <v>83.007073502722321</v>
      </c>
    </row>
    <row r="20" spans="1:17" s="5" customFormat="1" ht="12">
      <c r="A20" s="96"/>
      <c r="B20" s="96"/>
      <c r="C20" s="96"/>
      <c r="D20" s="59"/>
      <c r="E20" s="30" t="s">
        <v>323</v>
      </c>
      <c r="F20" s="25">
        <v>787</v>
      </c>
      <c r="G20" s="26"/>
      <c r="H20" s="26">
        <v>787</v>
      </c>
      <c r="I20" s="27"/>
      <c r="J20" s="25">
        <v>87</v>
      </c>
      <c r="K20" s="26"/>
      <c r="L20" s="26">
        <v>87</v>
      </c>
      <c r="M20" s="28"/>
      <c r="N20" s="26">
        <f t="shared" si="3"/>
        <v>11.054637865311308</v>
      </c>
      <c r="O20" s="26"/>
      <c r="P20" s="26">
        <f t="shared" si="4"/>
        <v>11.054637865311308</v>
      </c>
      <c r="Q20" s="26"/>
    </row>
    <row r="21" spans="1:17" s="5" customFormat="1" ht="12">
      <c r="A21" s="96"/>
      <c r="B21" s="96"/>
      <c r="C21" s="96"/>
      <c r="D21" s="59"/>
      <c r="E21" s="30" t="s">
        <v>324</v>
      </c>
      <c r="F21" s="25">
        <v>110215.6</v>
      </c>
      <c r="G21" s="26"/>
      <c r="H21" s="26">
        <v>110215.6</v>
      </c>
      <c r="I21" s="27"/>
      <c r="J21" s="25">
        <v>95198.191210000005</v>
      </c>
      <c r="K21" s="26"/>
      <c r="L21" s="26">
        <v>95198.191210000005</v>
      </c>
      <c r="M21" s="28"/>
      <c r="N21" s="26">
        <f t="shared" si="3"/>
        <v>86.37451613927611</v>
      </c>
      <c r="O21" s="26"/>
      <c r="P21" s="26">
        <f t="shared" si="4"/>
        <v>86.37451613927611</v>
      </c>
      <c r="Q21" s="26"/>
    </row>
    <row r="22" spans="1:17" s="5" customFormat="1" ht="12">
      <c r="A22" s="96"/>
      <c r="B22" s="96"/>
      <c r="C22" s="96"/>
      <c r="D22" s="59"/>
      <c r="E22" s="30" t="s">
        <v>325</v>
      </c>
      <c r="F22" s="25">
        <v>1921.81</v>
      </c>
      <c r="G22" s="26"/>
      <c r="H22" s="26">
        <v>1921.81</v>
      </c>
      <c r="I22" s="27"/>
      <c r="J22" s="25">
        <v>372.93853000000001</v>
      </c>
      <c r="K22" s="26"/>
      <c r="L22" s="26">
        <v>372.93853000000001</v>
      </c>
      <c r="M22" s="28"/>
      <c r="N22" s="26">
        <f t="shared" si="3"/>
        <v>19.405587961348939</v>
      </c>
      <c r="O22" s="26"/>
      <c r="P22" s="26">
        <f t="shared" si="4"/>
        <v>19.405587961348939</v>
      </c>
      <c r="Q22" s="26"/>
    </row>
    <row r="23" spans="1:17" s="5" customFormat="1" ht="12">
      <c r="A23" s="96"/>
      <c r="B23" s="96"/>
      <c r="C23" s="96"/>
      <c r="D23" s="59"/>
      <c r="E23" s="30" t="s">
        <v>326</v>
      </c>
      <c r="F23" s="25">
        <v>14656.2</v>
      </c>
      <c r="G23" s="26"/>
      <c r="H23" s="26">
        <v>14656.2</v>
      </c>
      <c r="I23" s="27"/>
      <c r="J23" s="25">
        <v>11699.108609999999</v>
      </c>
      <c r="K23" s="26"/>
      <c r="L23" s="26">
        <v>11699.108609999999</v>
      </c>
      <c r="M23" s="28"/>
      <c r="N23" s="26">
        <f t="shared" si="3"/>
        <v>79.823614647725876</v>
      </c>
      <c r="O23" s="26"/>
      <c r="P23" s="26">
        <f t="shared" si="4"/>
        <v>79.823614647725876</v>
      </c>
      <c r="Q23" s="26"/>
    </row>
    <row r="24" spans="1:17" s="5" customFormat="1" ht="12">
      <c r="A24" s="96"/>
      <c r="B24" s="96"/>
      <c r="C24" s="96"/>
      <c r="D24" s="59"/>
      <c r="E24" s="30" t="s">
        <v>178</v>
      </c>
      <c r="F24" s="25">
        <v>250</v>
      </c>
      <c r="G24" s="26"/>
      <c r="H24" s="26">
        <v>250</v>
      </c>
      <c r="I24" s="27"/>
      <c r="J24" s="25">
        <v>0</v>
      </c>
      <c r="K24" s="26"/>
      <c r="L24" s="26">
        <v>0</v>
      </c>
      <c r="M24" s="28"/>
      <c r="N24" s="26">
        <f t="shared" si="3"/>
        <v>0</v>
      </c>
      <c r="O24" s="26"/>
      <c r="P24" s="26">
        <f t="shared" si="4"/>
        <v>0</v>
      </c>
      <c r="Q24" s="26"/>
    </row>
    <row r="25" spans="1:17" s="5" customFormat="1" ht="12">
      <c r="A25" s="96"/>
      <c r="B25" s="96"/>
      <c r="C25" s="96"/>
      <c r="D25" s="59"/>
      <c r="E25" s="30" t="s">
        <v>329</v>
      </c>
      <c r="F25" s="25">
        <v>60372.506849999998</v>
      </c>
      <c r="G25" s="26"/>
      <c r="H25" s="26"/>
      <c r="I25" s="27">
        <v>60372.506849999998</v>
      </c>
      <c r="J25" s="25">
        <v>50088.978479999998</v>
      </c>
      <c r="K25" s="26"/>
      <c r="L25" s="26"/>
      <c r="M25" s="28">
        <v>50088.978479999998</v>
      </c>
      <c r="N25" s="26">
        <f t="shared" si="3"/>
        <v>82.966537408244136</v>
      </c>
      <c r="O25" s="26"/>
      <c r="P25" s="26"/>
      <c r="Q25" s="26">
        <f t="shared" si="5"/>
        <v>82.966537408244136</v>
      </c>
    </row>
    <row r="26" spans="1:17" s="5" customFormat="1" ht="12">
      <c r="A26" s="96"/>
      <c r="B26" s="96"/>
      <c r="C26" s="96"/>
      <c r="D26" s="59"/>
      <c r="E26" s="30" t="s">
        <v>330</v>
      </c>
      <c r="F26" s="25">
        <v>27831.995999999999</v>
      </c>
      <c r="G26" s="26"/>
      <c r="H26" s="26"/>
      <c r="I26" s="27">
        <v>27831.995999999999</v>
      </c>
      <c r="J26" s="25">
        <v>21125.999879999999</v>
      </c>
      <c r="K26" s="26"/>
      <c r="L26" s="26"/>
      <c r="M26" s="28">
        <v>21125.999879999999</v>
      </c>
      <c r="N26" s="26">
        <f t="shared" si="3"/>
        <v>75.905443073504316</v>
      </c>
      <c r="O26" s="26"/>
      <c r="P26" s="26"/>
      <c r="Q26" s="26">
        <f t="shared" si="5"/>
        <v>75.905443073504316</v>
      </c>
    </row>
    <row r="27" spans="1:17" s="5" customFormat="1" ht="12">
      <c r="A27" s="96"/>
      <c r="B27" s="96"/>
      <c r="C27" s="96"/>
      <c r="D27" s="59"/>
      <c r="E27" s="30" t="s">
        <v>331</v>
      </c>
      <c r="F27" s="25">
        <v>7701.7</v>
      </c>
      <c r="G27" s="26"/>
      <c r="H27" s="26"/>
      <c r="I27" s="27">
        <v>7701.7</v>
      </c>
      <c r="J27" s="25">
        <v>4584.1589899999999</v>
      </c>
      <c r="K27" s="26"/>
      <c r="L27" s="26"/>
      <c r="M27" s="28">
        <v>4584.1589899999999</v>
      </c>
      <c r="N27" s="26">
        <f t="shared" si="3"/>
        <v>59.521391251282182</v>
      </c>
      <c r="O27" s="26"/>
      <c r="P27" s="26"/>
      <c r="Q27" s="26">
        <f t="shared" si="5"/>
        <v>59.521391251282182</v>
      </c>
    </row>
    <row r="28" spans="1:17" s="5" customFormat="1" ht="12">
      <c r="A28" s="96"/>
      <c r="B28" s="96"/>
      <c r="C28" s="96"/>
      <c r="D28" s="59"/>
      <c r="E28" s="30" t="s">
        <v>335</v>
      </c>
      <c r="F28" s="25">
        <v>881</v>
      </c>
      <c r="G28" s="26"/>
      <c r="H28" s="26">
        <v>881</v>
      </c>
      <c r="I28" s="27"/>
      <c r="J28" s="25">
        <v>866</v>
      </c>
      <c r="K28" s="26"/>
      <c r="L28" s="26">
        <v>866</v>
      </c>
      <c r="M28" s="28"/>
      <c r="N28" s="26">
        <f t="shared" si="3"/>
        <v>98.297389330306473</v>
      </c>
      <c r="O28" s="26"/>
      <c r="P28" s="26">
        <f t="shared" si="4"/>
        <v>98.297389330306473</v>
      </c>
      <c r="Q28" s="26"/>
    </row>
    <row r="29" spans="1:17" s="5" customFormat="1" ht="12">
      <c r="A29" s="96"/>
      <c r="B29" s="96"/>
      <c r="C29" s="96"/>
      <c r="D29" s="59"/>
      <c r="E29" s="30" t="s">
        <v>336</v>
      </c>
      <c r="F29" s="25">
        <v>500</v>
      </c>
      <c r="G29" s="26"/>
      <c r="H29" s="26">
        <v>500</v>
      </c>
      <c r="I29" s="27"/>
      <c r="J29" s="25">
        <v>200</v>
      </c>
      <c r="K29" s="26"/>
      <c r="L29" s="26">
        <v>200</v>
      </c>
      <c r="M29" s="28"/>
      <c r="N29" s="26">
        <f t="shared" si="3"/>
        <v>40</v>
      </c>
      <c r="O29" s="26"/>
      <c r="P29" s="26">
        <f t="shared" si="4"/>
        <v>40</v>
      </c>
      <c r="Q29" s="26"/>
    </row>
    <row r="30" spans="1:17" s="5" customFormat="1" ht="12">
      <c r="A30" s="96"/>
      <c r="B30" s="96"/>
      <c r="C30" s="96"/>
      <c r="D30" s="59"/>
      <c r="E30" s="30" t="s">
        <v>333</v>
      </c>
      <c r="F30" s="25">
        <f>H30+I30</f>
        <v>20382.882880000001</v>
      </c>
      <c r="G30" s="26"/>
      <c r="H30" s="26">
        <v>18100</v>
      </c>
      <c r="I30" s="27">
        <v>2282.8828800000001</v>
      </c>
      <c r="J30" s="25">
        <v>0</v>
      </c>
      <c r="K30" s="26"/>
      <c r="L30" s="26">
        <v>0</v>
      </c>
      <c r="M30" s="28">
        <v>0</v>
      </c>
      <c r="N30" s="26">
        <f t="shared" si="3"/>
        <v>0</v>
      </c>
      <c r="O30" s="26"/>
      <c r="P30" s="26">
        <f t="shared" si="4"/>
        <v>0</v>
      </c>
      <c r="Q30" s="26">
        <f t="shared" si="5"/>
        <v>0</v>
      </c>
    </row>
    <row r="31" spans="1:17" s="5" customFormat="1" ht="12">
      <c r="A31" s="96"/>
      <c r="B31" s="96"/>
      <c r="C31" s="96"/>
      <c r="D31" s="59"/>
      <c r="E31" s="30" t="s">
        <v>334</v>
      </c>
      <c r="F31" s="25">
        <f>H31+I31</f>
        <v>1351.3513499999999</v>
      </c>
      <c r="G31" s="26"/>
      <c r="H31" s="26">
        <v>1200</v>
      </c>
      <c r="I31" s="27">
        <v>151.35135</v>
      </c>
      <c r="J31" s="25">
        <v>0</v>
      </c>
      <c r="K31" s="26"/>
      <c r="L31" s="26">
        <v>0</v>
      </c>
      <c r="M31" s="28"/>
      <c r="N31" s="26">
        <f t="shared" si="3"/>
        <v>0</v>
      </c>
      <c r="O31" s="26"/>
      <c r="P31" s="26">
        <f t="shared" si="4"/>
        <v>0</v>
      </c>
      <c r="Q31" s="26">
        <f t="shared" si="5"/>
        <v>0</v>
      </c>
    </row>
    <row r="32" spans="1:17" s="5" customFormat="1" ht="12">
      <c r="A32" s="96"/>
      <c r="B32" s="96"/>
      <c r="C32" s="96"/>
      <c r="D32" s="59"/>
      <c r="E32" s="30" t="s">
        <v>568</v>
      </c>
      <c r="F32" s="25">
        <v>355</v>
      </c>
      <c r="G32" s="26"/>
      <c r="H32" s="26">
        <v>355</v>
      </c>
      <c r="I32" s="27"/>
      <c r="J32" s="25">
        <v>0</v>
      </c>
      <c r="K32" s="26"/>
      <c r="L32" s="26">
        <v>0</v>
      </c>
      <c r="M32" s="28"/>
      <c r="N32" s="26">
        <f t="shared" si="3"/>
        <v>0</v>
      </c>
      <c r="O32" s="26"/>
      <c r="P32" s="26">
        <f t="shared" si="4"/>
        <v>0</v>
      </c>
      <c r="Q32" s="26"/>
    </row>
    <row r="33" spans="1:17" s="5" customFormat="1" ht="12">
      <c r="A33" s="96"/>
      <c r="B33" s="96"/>
      <c r="C33" s="96"/>
      <c r="D33" s="59"/>
      <c r="E33" s="30" t="s">
        <v>332</v>
      </c>
      <c r="F33" s="25">
        <f>H33+I33</f>
        <v>31.30631</v>
      </c>
      <c r="G33" s="26"/>
      <c r="H33" s="26">
        <v>27.8</v>
      </c>
      <c r="I33" s="27">
        <v>3.50631</v>
      </c>
      <c r="J33" s="25">
        <v>0</v>
      </c>
      <c r="K33" s="26"/>
      <c r="L33" s="26">
        <v>0</v>
      </c>
      <c r="M33" s="28"/>
      <c r="N33" s="26">
        <f t="shared" si="3"/>
        <v>0</v>
      </c>
      <c r="O33" s="26"/>
      <c r="P33" s="26">
        <f t="shared" si="4"/>
        <v>0</v>
      </c>
      <c r="Q33" s="26">
        <f t="shared" si="5"/>
        <v>0</v>
      </c>
    </row>
    <row r="34" spans="1:17" s="5" customFormat="1" ht="12">
      <c r="A34" s="96"/>
      <c r="B34" s="96"/>
      <c r="C34" s="96"/>
      <c r="D34" s="59"/>
      <c r="E34" s="30" t="s">
        <v>337</v>
      </c>
      <c r="F34" s="25">
        <v>198850.0379</v>
      </c>
      <c r="G34" s="26"/>
      <c r="H34" s="26">
        <v>198850.0379</v>
      </c>
      <c r="I34" s="27"/>
      <c r="J34" s="25">
        <v>163069.70047000001</v>
      </c>
      <c r="K34" s="26"/>
      <c r="L34" s="26">
        <v>163069.70047000001</v>
      </c>
      <c r="M34" s="28"/>
      <c r="N34" s="26">
        <f t="shared" si="3"/>
        <v>82.006371329939796</v>
      </c>
      <c r="O34" s="26"/>
      <c r="P34" s="26">
        <f t="shared" si="4"/>
        <v>82.006371329939796</v>
      </c>
      <c r="Q34" s="26"/>
    </row>
    <row r="35" spans="1:17" s="5" customFormat="1" ht="12">
      <c r="A35" s="96"/>
      <c r="B35" s="96"/>
      <c r="C35" s="96"/>
      <c r="D35" s="59"/>
      <c r="E35" s="30" t="s">
        <v>338</v>
      </c>
      <c r="F35" s="25">
        <v>11263.9121</v>
      </c>
      <c r="G35" s="26"/>
      <c r="H35" s="26">
        <v>11263.9121</v>
      </c>
      <c r="I35" s="27"/>
      <c r="J35" s="25">
        <v>2668.3435599999998</v>
      </c>
      <c r="K35" s="26"/>
      <c r="L35" s="26">
        <v>2668.3435599999998</v>
      </c>
      <c r="M35" s="28"/>
      <c r="N35" s="26">
        <f t="shared" si="3"/>
        <v>23.689314478936673</v>
      </c>
      <c r="O35" s="26"/>
      <c r="P35" s="26">
        <f t="shared" si="4"/>
        <v>23.689314478936673</v>
      </c>
      <c r="Q35" s="26"/>
    </row>
    <row r="36" spans="1:17" s="5" customFormat="1" ht="12">
      <c r="A36" s="96"/>
      <c r="B36" s="96"/>
      <c r="C36" s="96"/>
      <c r="D36" s="6"/>
      <c r="E36" s="30" t="s">
        <v>339</v>
      </c>
      <c r="F36" s="25">
        <v>134798.747</v>
      </c>
      <c r="G36" s="26"/>
      <c r="H36" s="26">
        <v>134798.747</v>
      </c>
      <c r="I36" s="27"/>
      <c r="J36" s="25">
        <v>99176.735849999997</v>
      </c>
      <c r="K36" s="26"/>
      <c r="L36" s="26">
        <v>99176.735849999997</v>
      </c>
      <c r="M36" s="28"/>
      <c r="N36" s="26">
        <f t="shared" si="3"/>
        <v>73.573930067762419</v>
      </c>
      <c r="O36" s="26"/>
      <c r="P36" s="26">
        <f t="shared" si="4"/>
        <v>73.573930067762419</v>
      </c>
      <c r="Q36" s="26"/>
    </row>
    <row r="37" spans="1:17" s="5" customFormat="1" ht="12">
      <c r="A37" s="96"/>
      <c r="B37" s="96"/>
      <c r="C37" s="96"/>
      <c r="D37" s="6"/>
      <c r="E37" s="68" t="s">
        <v>340</v>
      </c>
      <c r="F37" s="25">
        <f>H37+I37</f>
        <v>4248.3999999999996</v>
      </c>
      <c r="G37" s="26"/>
      <c r="H37" s="26">
        <v>2775</v>
      </c>
      <c r="I37" s="27">
        <v>1473.4</v>
      </c>
      <c r="J37" s="25">
        <f>L37+M37</f>
        <v>1622.2052000000001</v>
      </c>
      <c r="K37" s="26"/>
      <c r="L37" s="26">
        <v>1314.3132000000001</v>
      </c>
      <c r="M37" s="28">
        <v>307.892</v>
      </c>
      <c r="N37" s="26">
        <f t="shared" si="3"/>
        <v>38.183909236418422</v>
      </c>
      <c r="O37" s="26"/>
      <c r="P37" s="26">
        <f t="shared" si="4"/>
        <v>47.362637837837838</v>
      </c>
      <c r="Q37" s="26">
        <f t="shared" si="5"/>
        <v>20.89670150671915</v>
      </c>
    </row>
    <row r="38" spans="1:17" s="5" customFormat="1" ht="12">
      <c r="A38" s="96"/>
      <c r="B38" s="96"/>
      <c r="C38" s="96"/>
      <c r="D38" s="6"/>
      <c r="E38" s="68" t="s">
        <v>341</v>
      </c>
      <c r="F38" s="25">
        <f>H38+I38</f>
        <v>3696.5</v>
      </c>
      <c r="G38" s="26"/>
      <c r="H38" s="26">
        <v>2344.8000000000002</v>
      </c>
      <c r="I38" s="27">
        <v>1351.7</v>
      </c>
      <c r="J38" s="25">
        <f>L38+M38</f>
        <v>1466.9386</v>
      </c>
      <c r="K38" s="26"/>
      <c r="L38" s="26">
        <v>1194.3245999999999</v>
      </c>
      <c r="M38" s="28">
        <v>272.61399999999998</v>
      </c>
      <c r="N38" s="26">
        <f t="shared" si="3"/>
        <v>39.684528608142841</v>
      </c>
      <c r="O38" s="26"/>
      <c r="P38" s="26">
        <f t="shared" si="4"/>
        <v>50.935030706243602</v>
      </c>
      <c r="Q38" s="26">
        <f t="shared" si="5"/>
        <v>20.168232595990233</v>
      </c>
    </row>
    <row r="39" spans="1:17" s="5" customFormat="1" ht="12">
      <c r="A39" s="96"/>
      <c r="B39" s="96"/>
      <c r="C39" s="96"/>
      <c r="D39" s="6"/>
      <c r="E39" s="30" t="s">
        <v>342</v>
      </c>
      <c r="F39" s="25">
        <v>100</v>
      </c>
      <c r="G39" s="26"/>
      <c r="H39" s="26">
        <v>100</v>
      </c>
      <c r="I39" s="27"/>
      <c r="J39" s="25">
        <v>0</v>
      </c>
      <c r="K39" s="26"/>
      <c r="L39" s="26">
        <v>0</v>
      </c>
      <c r="M39" s="28"/>
      <c r="N39" s="26">
        <f t="shared" si="3"/>
        <v>0</v>
      </c>
      <c r="O39" s="26"/>
      <c r="P39" s="26">
        <f t="shared" si="4"/>
        <v>0</v>
      </c>
      <c r="Q39" s="26"/>
    </row>
    <row r="40" spans="1:17" s="5" customFormat="1" ht="12.75" customHeight="1">
      <c r="A40" s="96"/>
      <c r="B40" s="96"/>
      <c r="C40" s="96"/>
      <c r="D40" s="6"/>
      <c r="E40" s="30" t="s">
        <v>343</v>
      </c>
      <c r="F40" s="25">
        <v>25388.7</v>
      </c>
      <c r="G40" s="26">
        <v>25388.7</v>
      </c>
      <c r="H40" s="26"/>
      <c r="I40" s="27"/>
      <c r="J40" s="25">
        <v>14809.383309999999</v>
      </c>
      <c r="K40" s="26">
        <v>14809.383309999999</v>
      </c>
      <c r="L40" s="26"/>
      <c r="M40" s="28"/>
      <c r="N40" s="26">
        <f t="shared" si="3"/>
        <v>58.330608932320281</v>
      </c>
      <c r="O40" s="26">
        <f t="shared" ref="O40:O68" si="6">K40/G40*100</f>
        <v>58.330608932320281</v>
      </c>
      <c r="P40" s="26"/>
      <c r="Q40" s="26"/>
    </row>
    <row r="41" spans="1:17" s="5" customFormat="1" ht="12.75" customHeight="1">
      <c r="A41" s="96"/>
      <c r="B41" s="96"/>
      <c r="C41" s="96"/>
      <c r="D41" s="6"/>
      <c r="E41" s="30" t="s">
        <v>344</v>
      </c>
      <c r="F41" s="25">
        <v>13827.5</v>
      </c>
      <c r="G41" s="26">
        <v>13827.5</v>
      </c>
      <c r="H41" s="26"/>
      <c r="I41" s="27"/>
      <c r="J41" s="25">
        <v>8525.6397899999993</v>
      </c>
      <c r="K41" s="26">
        <v>8525.6397899999993</v>
      </c>
      <c r="L41" s="26"/>
      <c r="M41" s="28"/>
      <c r="N41" s="26">
        <f t="shared" si="3"/>
        <v>61.657131007051156</v>
      </c>
      <c r="O41" s="26">
        <f t="shared" si="6"/>
        <v>61.657131007051156</v>
      </c>
      <c r="P41" s="26"/>
      <c r="Q41" s="26"/>
    </row>
    <row r="42" spans="1:17" s="5" customFormat="1" ht="12">
      <c r="A42" s="96"/>
      <c r="B42" s="96"/>
      <c r="C42" s="96"/>
      <c r="D42" s="6"/>
      <c r="E42" s="30" t="s">
        <v>345</v>
      </c>
      <c r="F42" s="25">
        <f>G42+H42+I42</f>
        <v>21434.627</v>
      </c>
      <c r="G42" s="26">
        <v>18191.7</v>
      </c>
      <c r="H42" s="26">
        <v>3210.3</v>
      </c>
      <c r="I42" s="27">
        <v>32.627000000000002</v>
      </c>
      <c r="J42" s="25">
        <f>K42+L42+M42</f>
        <v>8880.8339800000012</v>
      </c>
      <c r="K42" s="26">
        <v>7537.2887799999999</v>
      </c>
      <c r="L42" s="26">
        <v>1330.1098099999999</v>
      </c>
      <c r="M42" s="28">
        <v>13.43539</v>
      </c>
      <c r="N42" s="26">
        <f t="shared" si="3"/>
        <v>41.432183447838867</v>
      </c>
      <c r="O42" s="26">
        <f t="shared" si="6"/>
        <v>41.432569688374365</v>
      </c>
      <c r="P42" s="26">
        <f t="shared" si="4"/>
        <v>41.432570476279473</v>
      </c>
      <c r="Q42" s="26">
        <f t="shared" si="5"/>
        <v>41.178747662978509</v>
      </c>
    </row>
    <row r="43" spans="1:17" s="5" customFormat="1" ht="12">
      <c r="A43" s="96"/>
      <c r="B43" s="96"/>
      <c r="C43" s="96"/>
      <c r="D43" s="6"/>
      <c r="E43" s="30" t="s">
        <v>346</v>
      </c>
      <c r="F43" s="25">
        <v>17912.900000000001</v>
      </c>
      <c r="G43" s="26">
        <v>15203.1</v>
      </c>
      <c r="H43" s="26">
        <v>2682.9</v>
      </c>
      <c r="I43" s="27">
        <v>26.9</v>
      </c>
      <c r="J43" s="25">
        <f>K43+L43+M43</f>
        <v>8096.8417200000004</v>
      </c>
      <c r="K43" s="26">
        <v>6871.9035199999998</v>
      </c>
      <c r="L43" s="26">
        <v>1212.6888300000001</v>
      </c>
      <c r="M43" s="28">
        <v>12.249370000000001</v>
      </c>
      <c r="N43" s="26">
        <f t="shared" si="3"/>
        <v>45.201177475450649</v>
      </c>
      <c r="O43" s="26">
        <f t="shared" si="6"/>
        <v>45.20067302063395</v>
      </c>
      <c r="P43" s="26">
        <f t="shared" si="4"/>
        <v>45.200672033993065</v>
      </c>
      <c r="Q43" s="26">
        <f t="shared" si="5"/>
        <v>45.536691449814128</v>
      </c>
    </row>
    <row r="44" spans="1:17" s="5" customFormat="1" ht="12">
      <c r="A44" s="96"/>
      <c r="B44" s="96"/>
      <c r="C44" s="96"/>
      <c r="D44" s="6"/>
      <c r="E44" s="30" t="s">
        <v>185</v>
      </c>
      <c r="F44" s="25">
        <f>G44+H44+I44</f>
        <v>11265.436999999998</v>
      </c>
      <c r="G44" s="26">
        <v>11012.349179999999</v>
      </c>
      <c r="H44" s="26">
        <v>224.74181999999999</v>
      </c>
      <c r="I44" s="27">
        <v>28.346</v>
      </c>
      <c r="J44" s="25">
        <f>K44+L44+M44</f>
        <v>83.708700000000007</v>
      </c>
      <c r="K44" s="26">
        <v>81.828100000000006</v>
      </c>
      <c r="L44" s="26">
        <v>1.6699600000000001</v>
      </c>
      <c r="M44" s="28">
        <v>0.21063999999999999</v>
      </c>
      <c r="N44" s="26">
        <f t="shared" si="3"/>
        <v>0.7430577260340635</v>
      </c>
      <c r="O44" s="26">
        <f t="shared" si="6"/>
        <v>0.74305762251538054</v>
      </c>
      <c r="P44" s="26">
        <f t="shared" si="4"/>
        <v>0.74305707767250451</v>
      </c>
      <c r="Q44" s="26">
        <f t="shared" si="5"/>
        <v>0.74310308332745356</v>
      </c>
    </row>
    <row r="45" spans="1:17" s="5" customFormat="1" ht="12">
      <c r="A45" s="96"/>
      <c r="B45" s="96"/>
      <c r="C45" s="96"/>
      <c r="D45" s="6"/>
      <c r="E45" s="30" t="s">
        <v>182</v>
      </c>
      <c r="F45" s="25">
        <v>9521.7000000000007</v>
      </c>
      <c r="G45" s="26">
        <v>9307.7999999999993</v>
      </c>
      <c r="H45" s="26">
        <v>189.9</v>
      </c>
      <c r="I45" s="27">
        <v>24</v>
      </c>
      <c r="J45" s="25">
        <v>0</v>
      </c>
      <c r="K45" s="26">
        <v>0</v>
      </c>
      <c r="L45" s="26">
        <v>0</v>
      </c>
      <c r="M45" s="28">
        <v>0</v>
      </c>
      <c r="N45" s="26">
        <f t="shared" si="3"/>
        <v>0</v>
      </c>
      <c r="O45" s="26">
        <f t="shared" si="6"/>
        <v>0</v>
      </c>
      <c r="P45" s="26">
        <f t="shared" si="4"/>
        <v>0</v>
      </c>
      <c r="Q45" s="26">
        <f t="shared" si="5"/>
        <v>0</v>
      </c>
    </row>
    <row r="46" spans="1:17" s="5" customFormat="1" ht="12">
      <c r="A46" s="96"/>
      <c r="B46" s="96"/>
      <c r="C46" s="96"/>
      <c r="D46" s="6"/>
      <c r="E46" s="30" t="s">
        <v>183</v>
      </c>
      <c r="F46" s="25">
        <v>1904.4</v>
      </c>
      <c r="G46" s="26">
        <v>1861.6</v>
      </c>
      <c r="H46" s="26">
        <v>38</v>
      </c>
      <c r="I46" s="27">
        <v>4.8</v>
      </c>
      <c r="J46" s="25">
        <v>0</v>
      </c>
      <c r="K46" s="26">
        <v>0</v>
      </c>
      <c r="L46" s="26">
        <v>0</v>
      </c>
      <c r="M46" s="28">
        <v>0</v>
      </c>
      <c r="N46" s="26">
        <f t="shared" si="3"/>
        <v>0</v>
      </c>
      <c r="O46" s="26">
        <f t="shared" si="6"/>
        <v>0</v>
      </c>
      <c r="P46" s="26">
        <f t="shared" si="4"/>
        <v>0</v>
      </c>
      <c r="Q46" s="26">
        <f t="shared" si="5"/>
        <v>0</v>
      </c>
    </row>
    <row r="47" spans="1:17" s="5" customFormat="1" ht="12">
      <c r="A47" s="96"/>
      <c r="B47" s="96"/>
      <c r="C47" s="96"/>
      <c r="D47" s="6"/>
      <c r="E47" s="30" t="s">
        <v>347</v>
      </c>
      <c r="F47" s="25">
        <v>1620.4</v>
      </c>
      <c r="G47" s="26">
        <v>1584</v>
      </c>
      <c r="H47" s="26">
        <v>32.326999999999998</v>
      </c>
      <c r="I47" s="27">
        <v>4.077</v>
      </c>
      <c r="J47" s="25">
        <f>K47+L47+M47</f>
        <v>115.16405999999999</v>
      </c>
      <c r="K47" s="26">
        <v>112.57680999999999</v>
      </c>
      <c r="L47" s="26">
        <v>2.2974899999999998</v>
      </c>
      <c r="M47" s="28">
        <v>0.28976000000000002</v>
      </c>
      <c r="N47" s="26">
        <f t="shared" si="3"/>
        <v>7.1071377437669696</v>
      </c>
      <c r="O47" s="26">
        <f t="shared" si="6"/>
        <v>7.1071218434343431</v>
      </c>
      <c r="P47" s="26">
        <f t="shared" si="4"/>
        <v>7.1070312741671042</v>
      </c>
      <c r="Q47" s="26">
        <f t="shared" si="5"/>
        <v>7.1071866568555313</v>
      </c>
    </row>
    <row r="48" spans="1:17" s="5" customFormat="1" ht="12">
      <c r="A48" s="96"/>
      <c r="B48" s="96"/>
      <c r="C48" s="96"/>
      <c r="D48" s="6"/>
      <c r="E48" s="30" t="s">
        <v>180</v>
      </c>
      <c r="F48" s="25">
        <v>900</v>
      </c>
      <c r="G48" s="26"/>
      <c r="H48" s="26">
        <v>900</v>
      </c>
      <c r="I48" s="27"/>
      <c r="J48" s="25">
        <v>0</v>
      </c>
      <c r="K48" s="26"/>
      <c r="L48" s="26">
        <v>0</v>
      </c>
      <c r="M48" s="28"/>
      <c r="N48" s="26">
        <f t="shared" si="3"/>
        <v>0</v>
      </c>
      <c r="O48" s="26"/>
      <c r="P48" s="26">
        <f t="shared" si="4"/>
        <v>0</v>
      </c>
      <c r="Q48" s="26"/>
    </row>
    <row r="49" spans="1:17" s="5" customFormat="1" ht="12">
      <c r="A49" s="96"/>
      <c r="B49" s="96"/>
      <c r="C49" s="96"/>
      <c r="D49" s="6"/>
      <c r="E49" s="30" t="s">
        <v>186</v>
      </c>
      <c r="F49" s="25">
        <v>11267.9</v>
      </c>
      <c r="G49" s="26"/>
      <c r="H49" s="26"/>
      <c r="I49" s="27">
        <v>11267.9</v>
      </c>
      <c r="J49" s="25">
        <v>7685.0278699999999</v>
      </c>
      <c r="K49" s="26"/>
      <c r="L49" s="26"/>
      <c r="M49" s="28">
        <v>7685.0278699999999</v>
      </c>
      <c r="N49" s="26">
        <f t="shared" si="3"/>
        <v>68.202840547040708</v>
      </c>
      <c r="O49" s="26"/>
      <c r="P49" s="26"/>
      <c r="Q49" s="26">
        <f t="shared" si="5"/>
        <v>68.202840547040708</v>
      </c>
    </row>
    <row r="50" spans="1:17" s="5" customFormat="1" ht="12">
      <c r="A50" s="96"/>
      <c r="B50" s="96"/>
      <c r="C50" s="96"/>
      <c r="D50" s="6"/>
      <c r="E50" s="30" t="s">
        <v>187</v>
      </c>
      <c r="F50" s="25">
        <v>932.92349999999999</v>
      </c>
      <c r="G50" s="26"/>
      <c r="H50" s="26"/>
      <c r="I50" s="27">
        <v>932.92349999999999</v>
      </c>
      <c r="J50" s="25">
        <v>522.79115000000002</v>
      </c>
      <c r="K50" s="26"/>
      <c r="L50" s="26"/>
      <c r="M50" s="28">
        <v>522.79115000000002</v>
      </c>
      <c r="N50" s="26">
        <f t="shared" si="3"/>
        <v>56.037944161552367</v>
      </c>
      <c r="O50" s="26"/>
      <c r="P50" s="26"/>
      <c r="Q50" s="26">
        <f t="shared" si="5"/>
        <v>56.037944161552367</v>
      </c>
    </row>
    <row r="51" spans="1:17" s="5" customFormat="1" ht="12">
      <c r="A51" s="96"/>
      <c r="B51" s="96"/>
      <c r="C51" s="96"/>
      <c r="D51" s="6"/>
      <c r="E51" s="30" t="s">
        <v>188</v>
      </c>
      <c r="F51" s="25">
        <v>196.3</v>
      </c>
      <c r="G51" s="26"/>
      <c r="H51" s="26"/>
      <c r="I51" s="27">
        <v>196.3</v>
      </c>
      <c r="J51" s="25">
        <v>143.20115000000001</v>
      </c>
      <c r="K51" s="26"/>
      <c r="L51" s="26"/>
      <c r="M51" s="28">
        <v>143.20115000000001</v>
      </c>
      <c r="N51" s="26">
        <f t="shared" si="3"/>
        <v>72.950152827305146</v>
      </c>
      <c r="O51" s="26"/>
      <c r="P51" s="26"/>
      <c r="Q51" s="26">
        <f t="shared" si="5"/>
        <v>72.950152827305146</v>
      </c>
    </row>
    <row r="52" spans="1:17" s="5" customFormat="1" ht="12">
      <c r="A52" s="96"/>
      <c r="B52" s="96"/>
      <c r="C52" s="96"/>
      <c r="D52" s="6"/>
      <c r="E52" s="31" t="s">
        <v>189</v>
      </c>
      <c r="F52" s="25">
        <f>G52+H52+I52</f>
        <v>1998.4840199999999</v>
      </c>
      <c r="G52" s="26">
        <v>1953.586</v>
      </c>
      <c r="H52" s="26">
        <v>39.869</v>
      </c>
      <c r="I52" s="27">
        <v>5.02902</v>
      </c>
      <c r="J52" s="25">
        <f>K52+L52+M52</f>
        <v>135.55691999999999</v>
      </c>
      <c r="K52" s="26">
        <v>132.51149000000001</v>
      </c>
      <c r="L52" s="26">
        <v>2.70431</v>
      </c>
      <c r="M52" s="28">
        <v>0.34111999999999998</v>
      </c>
      <c r="N52" s="26">
        <f t="shared" si="3"/>
        <v>6.7829874366471046</v>
      </c>
      <c r="O52" s="26">
        <f t="shared" si="6"/>
        <v>6.7829872859449249</v>
      </c>
      <c r="P52" s="26">
        <f t="shared" si="4"/>
        <v>6.7829892899245028</v>
      </c>
      <c r="Q52" s="26">
        <f t="shared" si="5"/>
        <v>6.7830312864136548</v>
      </c>
    </row>
    <row r="53" spans="1:17" s="5" customFormat="1" ht="12">
      <c r="A53" s="96"/>
      <c r="B53" s="96"/>
      <c r="C53" s="96"/>
      <c r="D53" s="6"/>
      <c r="E53" s="30" t="s">
        <v>190</v>
      </c>
      <c r="F53" s="25">
        <v>3488</v>
      </c>
      <c r="G53" s="26"/>
      <c r="H53" s="26"/>
      <c r="I53" s="27">
        <v>3488</v>
      </c>
      <c r="J53" s="25">
        <v>1091.3052</v>
      </c>
      <c r="K53" s="26"/>
      <c r="L53" s="26"/>
      <c r="M53" s="28">
        <v>1091.3052</v>
      </c>
      <c r="N53" s="26">
        <f t="shared" si="3"/>
        <v>31.287419724770643</v>
      </c>
      <c r="O53" s="26"/>
      <c r="P53" s="26"/>
      <c r="Q53" s="26">
        <f t="shared" si="5"/>
        <v>31.287419724770643</v>
      </c>
    </row>
    <row r="54" spans="1:17" s="5" customFormat="1" ht="12">
      <c r="A54" s="96"/>
      <c r="B54" s="96"/>
      <c r="C54" s="96"/>
      <c r="D54" s="6"/>
      <c r="E54" s="30" t="s">
        <v>191</v>
      </c>
      <c r="F54" s="25">
        <v>4503.7</v>
      </c>
      <c r="G54" s="26"/>
      <c r="H54" s="26"/>
      <c r="I54" s="27">
        <v>4503.7</v>
      </c>
      <c r="J54" s="25">
        <v>125.30063</v>
      </c>
      <c r="K54" s="26"/>
      <c r="L54" s="26"/>
      <c r="M54" s="28">
        <v>125.30063</v>
      </c>
      <c r="N54" s="26">
        <f t="shared" si="3"/>
        <v>2.7821708817194755</v>
      </c>
      <c r="O54" s="26"/>
      <c r="P54" s="26"/>
      <c r="Q54" s="26">
        <f t="shared" si="5"/>
        <v>2.7821708817194755</v>
      </c>
    </row>
    <row r="55" spans="1:17" s="5" customFormat="1" ht="12">
      <c r="A55" s="96"/>
      <c r="B55" s="96"/>
      <c r="C55" s="96"/>
      <c r="D55" s="6"/>
      <c r="E55" s="30" t="s">
        <v>192</v>
      </c>
      <c r="F55" s="25">
        <v>330.3</v>
      </c>
      <c r="G55" s="26"/>
      <c r="H55" s="26"/>
      <c r="I55" s="27">
        <v>330.3</v>
      </c>
      <c r="J55" s="25">
        <v>299.15994999999998</v>
      </c>
      <c r="K55" s="26"/>
      <c r="L55" s="26"/>
      <c r="M55" s="28">
        <v>299.15994999999998</v>
      </c>
      <c r="N55" s="26">
        <f t="shared" si="3"/>
        <v>90.572191946715094</v>
      </c>
      <c r="O55" s="26"/>
      <c r="P55" s="26"/>
      <c r="Q55" s="26">
        <f t="shared" si="5"/>
        <v>90.572191946715094</v>
      </c>
    </row>
    <row r="56" spans="1:17" s="5" customFormat="1" ht="12">
      <c r="A56" s="96"/>
      <c r="B56" s="96"/>
      <c r="C56" s="96"/>
      <c r="D56" s="6"/>
      <c r="E56" s="30" t="s">
        <v>348</v>
      </c>
      <c r="F56" s="25">
        <v>270</v>
      </c>
      <c r="G56" s="26"/>
      <c r="H56" s="26"/>
      <c r="I56" s="27">
        <v>270</v>
      </c>
      <c r="J56" s="25">
        <v>226.00014999999999</v>
      </c>
      <c r="K56" s="26"/>
      <c r="L56" s="26"/>
      <c r="M56" s="28">
        <v>226.00014999999999</v>
      </c>
      <c r="N56" s="26">
        <f t="shared" si="3"/>
        <v>83.703759259259257</v>
      </c>
      <c r="O56" s="26"/>
      <c r="P56" s="26"/>
      <c r="Q56" s="26">
        <f t="shared" si="5"/>
        <v>83.703759259259257</v>
      </c>
    </row>
    <row r="57" spans="1:17" s="5" customFormat="1" ht="12">
      <c r="A57" s="96"/>
      <c r="B57" s="96"/>
      <c r="C57" s="96"/>
      <c r="D57" s="6"/>
      <c r="E57" s="30" t="s">
        <v>349</v>
      </c>
      <c r="F57" s="25">
        <v>250</v>
      </c>
      <c r="G57" s="26"/>
      <c r="H57" s="26"/>
      <c r="I57" s="27">
        <v>250</v>
      </c>
      <c r="J57" s="25">
        <v>0</v>
      </c>
      <c r="K57" s="26"/>
      <c r="L57" s="26"/>
      <c r="M57" s="28">
        <v>0</v>
      </c>
      <c r="N57" s="26">
        <f t="shared" si="3"/>
        <v>0</v>
      </c>
      <c r="O57" s="26"/>
      <c r="P57" s="26"/>
      <c r="Q57" s="26">
        <f t="shared" si="5"/>
        <v>0</v>
      </c>
    </row>
    <row r="58" spans="1:17" s="5" customFormat="1" ht="12">
      <c r="A58" s="96"/>
      <c r="B58" s="96"/>
      <c r="C58" s="96"/>
      <c r="D58" s="6"/>
      <c r="E58" s="53" t="s">
        <v>580</v>
      </c>
      <c r="F58" s="25">
        <f>H58+I58</f>
        <v>2049.6950000000002</v>
      </c>
      <c r="G58" s="26"/>
      <c r="H58" s="26">
        <v>1736.595</v>
      </c>
      <c r="I58" s="27">
        <v>313.10000000000002</v>
      </c>
      <c r="J58" s="25">
        <f>L58+M58</f>
        <v>1410.2550000000001</v>
      </c>
      <c r="K58" s="26"/>
      <c r="L58" s="26">
        <v>1410.2550000000001</v>
      </c>
      <c r="M58" s="28">
        <v>0</v>
      </c>
      <c r="N58" s="26">
        <f t="shared" si="3"/>
        <v>68.803163397481086</v>
      </c>
      <c r="O58" s="26"/>
      <c r="P58" s="26">
        <f t="shared" si="4"/>
        <v>81.208053691275168</v>
      </c>
      <c r="Q58" s="26">
        <f t="shared" si="5"/>
        <v>0</v>
      </c>
    </row>
    <row r="59" spans="1:17" s="5" customFormat="1" ht="12">
      <c r="A59" s="96"/>
      <c r="B59" s="96"/>
      <c r="C59" s="96"/>
      <c r="D59" s="6"/>
      <c r="E59" s="53" t="s">
        <v>581</v>
      </c>
      <c r="F59" s="25">
        <f>H59+I59</f>
        <v>1607.8050000000001</v>
      </c>
      <c r="G59" s="26"/>
      <c r="H59" s="26">
        <v>1307.8050000000001</v>
      </c>
      <c r="I59" s="27">
        <v>300</v>
      </c>
      <c r="J59" s="25">
        <f>L59+M59</f>
        <v>1132.866</v>
      </c>
      <c r="K59" s="26"/>
      <c r="L59" s="26">
        <v>1132.866</v>
      </c>
      <c r="M59" s="28">
        <v>0</v>
      </c>
      <c r="N59" s="26">
        <f t="shared" si="3"/>
        <v>70.460410310951886</v>
      </c>
      <c r="O59" s="26"/>
      <c r="P59" s="26">
        <f t="shared" si="4"/>
        <v>86.623464507323334</v>
      </c>
      <c r="Q59" s="26">
        <f t="shared" si="5"/>
        <v>0</v>
      </c>
    </row>
    <row r="60" spans="1:17" s="5" customFormat="1" ht="12">
      <c r="A60" s="96"/>
      <c r="B60" s="96"/>
      <c r="C60" s="96"/>
      <c r="D60" s="6"/>
      <c r="E60" s="52" t="s">
        <v>569</v>
      </c>
      <c r="F60" s="25">
        <f>SUM(G60:I60)</f>
        <v>5211.3</v>
      </c>
      <c r="G60" s="26"/>
      <c r="H60" s="26">
        <v>4800</v>
      </c>
      <c r="I60" s="27">
        <v>411.3</v>
      </c>
      <c r="J60" s="25">
        <f>SUM(K60:M60)</f>
        <v>0</v>
      </c>
      <c r="K60" s="26"/>
      <c r="L60" s="26">
        <v>0</v>
      </c>
      <c r="M60" s="28">
        <v>0</v>
      </c>
      <c r="N60" s="26">
        <f t="shared" si="3"/>
        <v>0</v>
      </c>
      <c r="O60" s="26"/>
      <c r="P60" s="26">
        <f t="shared" si="4"/>
        <v>0</v>
      </c>
      <c r="Q60" s="26">
        <f t="shared" si="5"/>
        <v>0</v>
      </c>
    </row>
    <row r="61" spans="1:17" s="5" customFormat="1" ht="12">
      <c r="A61" s="96"/>
      <c r="B61" s="96"/>
      <c r="C61" s="96"/>
      <c r="D61" s="6"/>
      <c r="E61" s="53" t="s">
        <v>570</v>
      </c>
      <c r="F61" s="45">
        <f>SUM(G61:I61)</f>
        <v>699.3</v>
      </c>
      <c r="G61" s="45"/>
      <c r="H61" s="45">
        <v>699.3</v>
      </c>
      <c r="I61" s="45"/>
      <c r="J61" s="45">
        <f>SUM(K61:M61)</f>
        <v>0</v>
      </c>
      <c r="K61" s="45"/>
      <c r="L61" s="45">
        <v>0</v>
      </c>
      <c r="M61" s="45"/>
      <c r="N61" s="26">
        <f t="shared" si="3"/>
        <v>0</v>
      </c>
      <c r="O61" s="26"/>
      <c r="P61" s="26">
        <f t="shared" si="4"/>
        <v>0</v>
      </c>
      <c r="Q61" s="26"/>
    </row>
    <row r="62" spans="1:17" s="5" customFormat="1" ht="12">
      <c r="A62" s="96"/>
      <c r="B62" s="96"/>
      <c r="C62" s="96"/>
      <c r="D62" s="6"/>
      <c r="E62" s="30" t="s">
        <v>351</v>
      </c>
      <c r="F62" s="25">
        <v>2559.1999999999998</v>
      </c>
      <c r="G62" s="26"/>
      <c r="H62" s="26"/>
      <c r="I62" s="27">
        <v>2559.1999999999998</v>
      </c>
      <c r="J62" s="25">
        <v>1229.1057000000001</v>
      </c>
      <c r="K62" s="26"/>
      <c r="L62" s="26"/>
      <c r="M62" s="28">
        <v>1229.1057000000001</v>
      </c>
      <c r="N62" s="26">
        <f t="shared" si="3"/>
        <v>48.026949828071281</v>
      </c>
      <c r="O62" s="26"/>
      <c r="P62" s="26"/>
      <c r="Q62" s="26">
        <f t="shared" si="5"/>
        <v>48.026949828071281</v>
      </c>
    </row>
    <row r="63" spans="1:17" s="5" customFormat="1" ht="12">
      <c r="A63" s="96"/>
      <c r="B63" s="96"/>
      <c r="C63" s="96"/>
      <c r="D63" s="6"/>
      <c r="E63" s="30" t="s">
        <v>352</v>
      </c>
      <c r="F63" s="25">
        <v>14675.9</v>
      </c>
      <c r="G63" s="26"/>
      <c r="H63" s="26"/>
      <c r="I63" s="27">
        <v>14675.9</v>
      </c>
      <c r="J63" s="25">
        <v>11295.6247</v>
      </c>
      <c r="K63" s="26"/>
      <c r="L63" s="26"/>
      <c r="M63" s="28">
        <v>11295.6247</v>
      </c>
      <c r="N63" s="26">
        <f t="shared" si="3"/>
        <v>76.967168623389369</v>
      </c>
      <c r="O63" s="26"/>
      <c r="P63" s="26"/>
      <c r="Q63" s="26">
        <f t="shared" si="5"/>
        <v>76.967168623389369</v>
      </c>
    </row>
    <row r="64" spans="1:17" s="5" customFormat="1" ht="12">
      <c r="A64" s="96"/>
      <c r="B64" s="96"/>
      <c r="C64" s="96"/>
      <c r="D64" s="6"/>
      <c r="E64" s="30" t="s">
        <v>353</v>
      </c>
      <c r="F64" s="25">
        <v>5139.2</v>
      </c>
      <c r="G64" s="26"/>
      <c r="H64" s="26"/>
      <c r="I64" s="27">
        <v>5139.2</v>
      </c>
      <c r="J64" s="25">
        <v>2468.5468000000001</v>
      </c>
      <c r="K64" s="26"/>
      <c r="L64" s="26"/>
      <c r="M64" s="28">
        <v>2468.5468000000001</v>
      </c>
      <c r="N64" s="26">
        <f t="shared" si="3"/>
        <v>48.033678393524291</v>
      </c>
      <c r="O64" s="26"/>
      <c r="P64" s="26"/>
      <c r="Q64" s="26">
        <f t="shared" si="5"/>
        <v>48.033678393524291</v>
      </c>
    </row>
    <row r="65" spans="1:17" s="5" customFormat="1" ht="12">
      <c r="A65" s="96"/>
      <c r="B65" s="96"/>
      <c r="C65" s="96"/>
      <c r="D65" s="6"/>
      <c r="E65" s="30" t="s">
        <v>354</v>
      </c>
      <c r="F65" s="25">
        <v>63.300899999999999</v>
      </c>
      <c r="G65" s="26"/>
      <c r="H65" s="26"/>
      <c r="I65" s="27">
        <v>63.300899999999999</v>
      </c>
      <c r="J65" s="25">
        <v>51.568899999999999</v>
      </c>
      <c r="K65" s="26"/>
      <c r="L65" s="26"/>
      <c r="M65" s="28">
        <v>51.568899999999999</v>
      </c>
      <c r="N65" s="26">
        <f t="shared" si="3"/>
        <v>81.466298267481179</v>
      </c>
      <c r="O65" s="26"/>
      <c r="P65" s="26"/>
      <c r="Q65" s="26">
        <f t="shared" si="5"/>
        <v>81.466298267481179</v>
      </c>
    </row>
    <row r="66" spans="1:17" s="5" customFormat="1" ht="12">
      <c r="A66" s="96"/>
      <c r="B66" s="96"/>
      <c r="C66" s="96"/>
      <c r="D66" s="6"/>
      <c r="E66" s="30" t="s">
        <v>327</v>
      </c>
      <c r="F66" s="25">
        <v>1000</v>
      </c>
      <c r="G66" s="26"/>
      <c r="H66" s="26">
        <v>1000</v>
      </c>
      <c r="I66" s="27"/>
      <c r="J66" s="25">
        <v>417.25256999999999</v>
      </c>
      <c r="K66" s="26"/>
      <c r="L66" s="26">
        <v>417.25256999999999</v>
      </c>
      <c r="M66" s="28"/>
      <c r="N66" s="26">
        <f t="shared" si="3"/>
        <v>41.725256999999999</v>
      </c>
      <c r="O66" s="26"/>
      <c r="P66" s="26">
        <f t="shared" si="4"/>
        <v>41.725256999999999</v>
      </c>
      <c r="Q66" s="26"/>
    </row>
    <row r="67" spans="1:17" s="5" customFormat="1" ht="12">
      <c r="A67" s="96"/>
      <c r="B67" s="96"/>
      <c r="C67" s="96"/>
      <c r="D67" s="6"/>
      <c r="E67" s="30" t="s">
        <v>328</v>
      </c>
      <c r="F67" s="25">
        <v>216</v>
      </c>
      <c r="G67" s="26"/>
      <c r="H67" s="26">
        <v>216</v>
      </c>
      <c r="I67" s="27"/>
      <c r="J67" s="25">
        <v>34.816949999999999</v>
      </c>
      <c r="K67" s="26"/>
      <c r="L67" s="26">
        <v>34.816949999999999</v>
      </c>
      <c r="M67" s="28"/>
      <c r="N67" s="26">
        <f t="shared" si="3"/>
        <v>16.118958333333332</v>
      </c>
      <c r="O67" s="26"/>
      <c r="P67" s="26">
        <f t="shared" si="4"/>
        <v>16.118958333333332</v>
      </c>
      <c r="Q67" s="26"/>
    </row>
    <row r="68" spans="1:17" s="5" customFormat="1" ht="12">
      <c r="A68" s="96"/>
      <c r="B68" s="96"/>
      <c r="C68" s="96"/>
      <c r="D68" s="6"/>
      <c r="E68" s="30" t="s">
        <v>357</v>
      </c>
      <c r="F68" s="25">
        <v>592.5</v>
      </c>
      <c r="G68" s="26">
        <v>592.5</v>
      </c>
      <c r="H68" s="26"/>
      <c r="I68" s="27"/>
      <c r="J68" s="25">
        <v>268.00599999999997</v>
      </c>
      <c r="K68" s="26">
        <v>268.00599999999997</v>
      </c>
      <c r="L68" s="26"/>
      <c r="M68" s="28"/>
      <c r="N68" s="26">
        <f t="shared" si="3"/>
        <v>45.233080168776368</v>
      </c>
      <c r="O68" s="26">
        <f t="shared" si="6"/>
        <v>45.233080168776368</v>
      </c>
      <c r="P68" s="26"/>
      <c r="Q68" s="26"/>
    </row>
    <row r="69" spans="1:17" s="5" customFormat="1" ht="12">
      <c r="A69" s="96"/>
      <c r="B69" s="96"/>
      <c r="C69" s="96"/>
      <c r="D69" s="6"/>
      <c r="E69" s="30" t="s">
        <v>358</v>
      </c>
      <c r="F69" s="25">
        <v>4560.5</v>
      </c>
      <c r="G69" s="26"/>
      <c r="H69" s="26">
        <v>4560.5</v>
      </c>
      <c r="I69" s="27"/>
      <c r="J69" s="25">
        <v>2381.9059999999999</v>
      </c>
      <c r="K69" s="26"/>
      <c r="L69" s="26">
        <v>2381.9059999999999</v>
      </c>
      <c r="M69" s="28"/>
      <c r="N69" s="26">
        <f t="shared" si="3"/>
        <v>52.229053831816685</v>
      </c>
      <c r="O69" s="26"/>
      <c r="P69" s="26">
        <f t="shared" si="4"/>
        <v>52.229053831816685</v>
      </c>
      <c r="Q69" s="26"/>
    </row>
    <row r="70" spans="1:17" s="5" customFormat="1" ht="12">
      <c r="A70" s="96"/>
      <c r="B70" s="96"/>
      <c r="C70" s="96"/>
      <c r="D70" s="6"/>
      <c r="E70" s="30" t="s">
        <v>359</v>
      </c>
      <c r="F70" s="25">
        <v>3748.7</v>
      </c>
      <c r="G70" s="26"/>
      <c r="H70" s="26">
        <v>3748.7</v>
      </c>
      <c r="I70" s="27"/>
      <c r="J70" s="25">
        <v>2411.7600000000002</v>
      </c>
      <c r="K70" s="26"/>
      <c r="L70" s="26">
        <v>2411.7600000000002</v>
      </c>
      <c r="M70" s="28"/>
      <c r="N70" s="26">
        <f t="shared" si="3"/>
        <v>64.335903113079212</v>
      </c>
      <c r="O70" s="26"/>
      <c r="P70" s="26">
        <f t="shared" si="4"/>
        <v>64.335903113079212</v>
      </c>
      <c r="Q70" s="26"/>
    </row>
    <row r="71" spans="1:17" s="5" customFormat="1" ht="12">
      <c r="A71" s="96"/>
      <c r="B71" s="96"/>
      <c r="C71" s="96"/>
      <c r="D71" s="6"/>
      <c r="E71" s="30" t="s">
        <v>360</v>
      </c>
      <c r="F71" s="25">
        <v>10203</v>
      </c>
      <c r="G71" s="26"/>
      <c r="H71" s="26">
        <v>10203</v>
      </c>
      <c r="I71" s="27"/>
      <c r="J71" s="25">
        <v>6091.77</v>
      </c>
      <c r="K71" s="26"/>
      <c r="L71" s="26">
        <v>6091.77</v>
      </c>
      <c r="M71" s="28"/>
      <c r="N71" s="26">
        <f t="shared" si="3"/>
        <v>59.705674801528964</v>
      </c>
      <c r="O71" s="26"/>
      <c r="P71" s="26">
        <f t="shared" si="4"/>
        <v>59.705674801528964</v>
      </c>
      <c r="Q71" s="26"/>
    </row>
    <row r="72" spans="1:17" s="5" customFormat="1" ht="26.25" customHeight="1">
      <c r="A72" s="79" t="s">
        <v>17</v>
      </c>
      <c r="B72" s="79" t="s">
        <v>62</v>
      </c>
      <c r="C72" s="79" t="s">
        <v>63</v>
      </c>
      <c r="D72" s="59" t="s">
        <v>15</v>
      </c>
      <c r="E72" s="68"/>
      <c r="F72" s="25">
        <f>F73</f>
        <v>239596.39886000002</v>
      </c>
      <c r="G72" s="26"/>
      <c r="H72" s="26">
        <f t="shared" ref="H72:M72" si="7">H73</f>
        <v>129046.61</v>
      </c>
      <c r="I72" s="27">
        <f t="shared" si="7"/>
        <v>110549.78885999999</v>
      </c>
      <c r="J72" s="25">
        <f t="shared" si="7"/>
        <v>187557.33575000006</v>
      </c>
      <c r="K72" s="26"/>
      <c r="L72" s="26">
        <f t="shared" si="7"/>
        <v>107809.30786999999</v>
      </c>
      <c r="M72" s="28">
        <f t="shared" si="7"/>
        <v>79748.027880000009</v>
      </c>
      <c r="N72" s="26">
        <f t="shared" ref="N72:Q152" si="8">J72/F72*100</f>
        <v>78.280532029028024</v>
      </c>
      <c r="O72" s="26"/>
      <c r="P72" s="26">
        <f t="shared" ref="P72:Q77" si="9">L72/H72*100</f>
        <v>83.542921328967878</v>
      </c>
      <c r="Q72" s="26">
        <f t="shared" si="9"/>
        <v>72.137657341881251</v>
      </c>
    </row>
    <row r="73" spans="1:17" s="5" customFormat="1" ht="99" customHeight="1">
      <c r="A73" s="79"/>
      <c r="B73" s="79"/>
      <c r="C73" s="79"/>
      <c r="D73" s="6" t="s">
        <v>177</v>
      </c>
      <c r="E73" s="68"/>
      <c r="F73" s="25">
        <f>SUM(F74:F84)</f>
        <v>239596.39886000002</v>
      </c>
      <c r="G73" s="26"/>
      <c r="H73" s="26">
        <f t="shared" ref="H73:M73" si="10">SUM(H74:H84)</f>
        <v>129046.61</v>
      </c>
      <c r="I73" s="27">
        <f t="shared" si="10"/>
        <v>110549.78885999999</v>
      </c>
      <c r="J73" s="25">
        <f t="shared" si="10"/>
        <v>187557.33575000006</v>
      </c>
      <c r="K73" s="26"/>
      <c r="L73" s="26">
        <f t="shared" si="10"/>
        <v>107809.30786999999</v>
      </c>
      <c r="M73" s="28">
        <f t="shared" si="10"/>
        <v>79748.027880000009</v>
      </c>
      <c r="N73" s="26">
        <f t="shared" si="8"/>
        <v>78.280532029028024</v>
      </c>
      <c r="O73" s="26"/>
      <c r="P73" s="26">
        <f t="shared" si="9"/>
        <v>83.542921328967878</v>
      </c>
      <c r="Q73" s="26">
        <f t="shared" si="9"/>
        <v>72.137657341881251</v>
      </c>
    </row>
    <row r="74" spans="1:17" s="5" customFormat="1" ht="16.5" customHeight="1">
      <c r="A74" s="79"/>
      <c r="B74" s="79"/>
      <c r="C74" s="79"/>
      <c r="D74" s="59"/>
      <c r="E74" s="30" t="s">
        <v>319</v>
      </c>
      <c r="F74" s="25">
        <v>39087.6031</v>
      </c>
      <c r="G74" s="26"/>
      <c r="H74" s="26"/>
      <c r="I74" s="27">
        <v>39087.6031</v>
      </c>
      <c r="J74" s="25">
        <v>30783.227910000001</v>
      </c>
      <c r="K74" s="26"/>
      <c r="L74" s="26"/>
      <c r="M74" s="28">
        <v>30783.227910000001</v>
      </c>
      <c r="N74" s="26">
        <f t="shared" si="8"/>
        <v>78.75445273849499</v>
      </c>
      <c r="O74" s="26"/>
      <c r="P74" s="26"/>
      <c r="Q74" s="26">
        <f t="shared" si="9"/>
        <v>78.75445273849499</v>
      </c>
    </row>
    <row r="75" spans="1:17" s="5" customFormat="1" ht="16.5" customHeight="1">
      <c r="A75" s="79"/>
      <c r="B75" s="79"/>
      <c r="C75" s="79"/>
      <c r="D75" s="59"/>
      <c r="E75" s="30" t="s">
        <v>320</v>
      </c>
      <c r="F75" s="25">
        <v>59841.998760000002</v>
      </c>
      <c r="G75" s="26"/>
      <c r="H75" s="26"/>
      <c r="I75" s="27">
        <v>59841.998760000002</v>
      </c>
      <c r="J75" s="25">
        <v>40913.84287</v>
      </c>
      <c r="K75" s="26"/>
      <c r="L75" s="26"/>
      <c r="M75" s="28">
        <v>40913.84287</v>
      </c>
      <c r="N75" s="26">
        <f t="shared" si="8"/>
        <v>68.369779950177588</v>
      </c>
      <c r="O75" s="26"/>
      <c r="P75" s="26"/>
      <c r="Q75" s="26">
        <f t="shared" si="9"/>
        <v>68.369779950177588</v>
      </c>
    </row>
    <row r="76" spans="1:17" s="5" customFormat="1" ht="16.5" customHeight="1">
      <c r="A76" s="79"/>
      <c r="B76" s="79"/>
      <c r="C76" s="79"/>
      <c r="D76" s="59"/>
      <c r="E76" s="30" t="s">
        <v>321</v>
      </c>
      <c r="F76" s="25">
        <v>8093.7870000000003</v>
      </c>
      <c r="G76" s="26"/>
      <c r="H76" s="26"/>
      <c r="I76" s="27">
        <v>8093.7870000000003</v>
      </c>
      <c r="J76" s="25">
        <v>5123.7956599999998</v>
      </c>
      <c r="K76" s="26"/>
      <c r="L76" s="26"/>
      <c r="M76" s="28">
        <v>5123.7956599999998</v>
      </c>
      <c r="N76" s="26">
        <f t="shared" si="8"/>
        <v>63.305294048385505</v>
      </c>
      <c r="O76" s="26"/>
      <c r="P76" s="26"/>
      <c r="Q76" s="26">
        <f t="shared" si="9"/>
        <v>63.305294048385505</v>
      </c>
    </row>
    <row r="77" spans="1:17" s="5" customFormat="1" ht="16.5" customHeight="1">
      <c r="A77" s="79"/>
      <c r="B77" s="79"/>
      <c r="C77" s="79"/>
      <c r="D77" s="59"/>
      <c r="E77" s="30" t="s">
        <v>322</v>
      </c>
      <c r="F77" s="25">
        <v>3526.4</v>
      </c>
      <c r="G77" s="26"/>
      <c r="H77" s="26"/>
      <c r="I77" s="27">
        <v>3526.4</v>
      </c>
      <c r="J77" s="25">
        <v>2927.1614399999999</v>
      </c>
      <c r="K77" s="26"/>
      <c r="L77" s="26"/>
      <c r="M77" s="28">
        <v>2927.1614399999999</v>
      </c>
      <c r="N77" s="26">
        <f t="shared" si="8"/>
        <v>83.007073502722321</v>
      </c>
      <c r="O77" s="26"/>
      <c r="P77" s="26"/>
      <c r="Q77" s="26">
        <f t="shared" si="9"/>
        <v>83.007073502722321</v>
      </c>
    </row>
    <row r="78" spans="1:17" s="5" customFormat="1" ht="12">
      <c r="A78" s="79"/>
      <c r="B78" s="79"/>
      <c r="C78" s="79"/>
      <c r="D78" s="6"/>
      <c r="E78" s="30" t="s">
        <v>323</v>
      </c>
      <c r="F78" s="25">
        <v>787</v>
      </c>
      <c r="G78" s="26"/>
      <c r="H78" s="26">
        <v>787</v>
      </c>
      <c r="I78" s="27"/>
      <c r="J78" s="25">
        <v>87</v>
      </c>
      <c r="K78" s="26"/>
      <c r="L78" s="26">
        <v>87</v>
      </c>
      <c r="M78" s="28"/>
      <c r="N78" s="26">
        <f t="shared" si="8"/>
        <v>11.054637865311308</v>
      </c>
      <c r="O78" s="26"/>
      <c r="P78" s="26">
        <f t="shared" ref="P78:P84" si="11">L78/H78*100</f>
        <v>11.054637865311308</v>
      </c>
      <c r="Q78" s="26"/>
    </row>
    <row r="79" spans="1:17" s="5" customFormat="1" ht="12">
      <c r="A79" s="79"/>
      <c r="B79" s="79"/>
      <c r="C79" s="79"/>
      <c r="D79" s="6"/>
      <c r="E79" s="30" t="s">
        <v>324</v>
      </c>
      <c r="F79" s="25">
        <v>110215.6</v>
      </c>
      <c r="G79" s="26"/>
      <c r="H79" s="26">
        <v>110215.6</v>
      </c>
      <c r="I79" s="27"/>
      <c r="J79" s="25">
        <v>95198.191210000005</v>
      </c>
      <c r="K79" s="26"/>
      <c r="L79" s="26">
        <v>95198.191210000005</v>
      </c>
      <c r="M79" s="28"/>
      <c r="N79" s="26">
        <f t="shared" si="8"/>
        <v>86.37451613927611</v>
      </c>
      <c r="O79" s="26"/>
      <c r="P79" s="26">
        <f t="shared" si="11"/>
        <v>86.37451613927611</v>
      </c>
      <c r="Q79" s="26"/>
    </row>
    <row r="80" spans="1:17" s="5" customFormat="1" ht="12">
      <c r="A80" s="79"/>
      <c r="B80" s="79"/>
      <c r="C80" s="79"/>
      <c r="D80" s="6"/>
      <c r="E80" s="30" t="s">
        <v>325</v>
      </c>
      <c r="F80" s="25">
        <v>1921.81</v>
      </c>
      <c r="G80" s="26"/>
      <c r="H80" s="26">
        <v>1921.81</v>
      </c>
      <c r="I80" s="27"/>
      <c r="J80" s="25">
        <v>372.93853000000001</v>
      </c>
      <c r="K80" s="26"/>
      <c r="L80" s="26">
        <v>372.93853000000001</v>
      </c>
      <c r="M80" s="28"/>
      <c r="N80" s="26">
        <f t="shared" si="8"/>
        <v>19.405587961348939</v>
      </c>
      <c r="O80" s="26"/>
      <c r="P80" s="26">
        <f t="shared" si="11"/>
        <v>19.405587961348939</v>
      </c>
      <c r="Q80" s="26"/>
    </row>
    <row r="81" spans="1:17" s="5" customFormat="1" ht="12">
      <c r="A81" s="79"/>
      <c r="B81" s="79"/>
      <c r="C81" s="79"/>
      <c r="D81" s="6"/>
      <c r="E81" s="30" t="s">
        <v>326</v>
      </c>
      <c r="F81" s="25">
        <v>14656.2</v>
      </c>
      <c r="G81" s="26"/>
      <c r="H81" s="26">
        <v>14656.2</v>
      </c>
      <c r="I81" s="27"/>
      <c r="J81" s="25">
        <v>11699.108609999999</v>
      </c>
      <c r="K81" s="26"/>
      <c r="L81" s="26">
        <v>11699.108609999999</v>
      </c>
      <c r="M81" s="28"/>
      <c r="N81" s="26">
        <f t="shared" si="8"/>
        <v>79.823614647725876</v>
      </c>
      <c r="O81" s="26"/>
      <c r="P81" s="26">
        <f t="shared" si="11"/>
        <v>79.823614647725876</v>
      </c>
      <c r="Q81" s="26"/>
    </row>
    <row r="82" spans="1:17" s="5" customFormat="1" ht="12">
      <c r="A82" s="79"/>
      <c r="B82" s="79"/>
      <c r="C82" s="79"/>
      <c r="D82" s="6"/>
      <c r="E82" s="30" t="s">
        <v>327</v>
      </c>
      <c r="F82" s="25">
        <v>1000</v>
      </c>
      <c r="G82" s="26"/>
      <c r="H82" s="26">
        <v>1000</v>
      </c>
      <c r="I82" s="27"/>
      <c r="J82" s="25">
        <v>417.25256999999999</v>
      </c>
      <c r="K82" s="26"/>
      <c r="L82" s="26">
        <v>417.25256999999999</v>
      </c>
      <c r="M82" s="28"/>
      <c r="N82" s="26">
        <f t="shared" si="8"/>
        <v>41.725256999999999</v>
      </c>
      <c r="O82" s="26"/>
      <c r="P82" s="26">
        <f t="shared" si="11"/>
        <v>41.725256999999999</v>
      </c>
      <c r="Q82" s="26"/>
    </row>
    <row r="83" spans="1:17" s="5" customFormat="1" ht="12">
      <c r="A83" s="79"/>
      <c r="B83" s="79"/>
      <c r="C83" s="79"/>
      <c r="D83" s="6"/>
      <c r="E83" s="30" t="s">
        <v>328</v>
      </c>
      <c r="F83" s="25">
        <v>216</v>
      </c>
      <c r="G83" s="26"/>
      <c r="H83" s="26">
        <v>216</v>
      </c>
      <c r="I83" s="27"/>
      <c r="J83" s="25">
        <v>34.816949999999999</v>
      </c>
      <c r="K83" s="26"/>
      <c r="L83" s="26">
        <v>34.816949999999999</v>
      </c>
      <c r="M83" s="28"/>
      <c r="N83" s="26">
        <f t="shared" si="8"/>
        <v>16.118958333333332</v>
      </c>
      <c r="O83" s="26"/>
      <c r="P83" s="26">
        <f t="shared" si="11"/>
        <v>16.118958333333332</v>
      </c>
      <c r="Q83" s="26"/>
    </row>
    <row r="84" spans="1:17" s="5" customFormat="1" ht="12">
      <c r="A84" s="79"/>
      <c r="B84" s="79"/>
      <c r="C84" s="79"/>
      <c r="D84" s="6"/>
      <c r="E84" s="30" t="s">
        <v>178</v>
      </c>
      <c r="F84" s="25">
        <v>250</v>
      </c>
      <c r="G84" s="26"/>
      <c r="H84" s="26">
        <v>250</v>
      </c>
      <c r="I84" s="27"/>
      <c r="J84" s="25">
        <v>0</v>
      </c>
      <c r="K84" s="26"/>
      <c r="L84" s="26">
        <v>0</v>
      </c>
      <c r="M84" s="28"/>
      <c r="N84" s="26">
        <f t="shared" si="8"/>
        <v>0</v>
      </c>
      <c r="O84" s="26"/>
      <c r="P84" s="26">
        <f t="shared" si="11"/>
        <v>0</v>
      </c>
      <c r="Q84" s="26"/>
    </row>
    <row r="85" spans="1:17" s="5" customFormat="1" ht="29.25" customHeight="1">
      <c r="A85" s="79" t="s">
        <v>306</v>
      </c>
      <c r="B85" s="79" t="s">
        <v>65</v>
      </c>
      <c r="C85" s="79" t="s">
        <v>176</v>
      </c>
      <c r="D85" s="59" t="s">
        <v>15</v>
      </c>
      <c r="E85" s="68"/>
      <c r="F85" s="25">
        <f>F86</f>
        <v>111336.78885999999</v>
      </c>
      <c r="G85" s="26">
        <f t="shared" ref="G85:M85" si="12">G86</f>
        <v>0</v>
      </c>
      <c r="H85" s="26">
        <f t="shared" si="12"/>
        <v>787</v>
      </c>
      <c r="I85" s="27">
        <f t="shared" si="12"/>
        <v>110549.78885999999</v>
      </c>
      <c r="J85" s="25">
        <f t="shared" si="12"/>
        <v>79835.027880000009</v>
      </c>
      <c r="K85" s="26">
        <f t="shared" si="12"/>
        <v>0</v>
      </c>
      <c r="L85" s="26">
        <f t="shared" si="12"/>
        <v>87</v>
      </c>
      <c r="M85" s="28">
        <f t="shared" si="12"/>
        <v>79748.027880000009</v>
      </c>
      <c r="N85" s="26">
        <f t="shared" si="8"/>
        <v>71.705883291091013</v>
      </c>
      <c r="O85" s="26"/>
      <c r="P85" s="26"/>
      <c r="Q85" s="26">
        <f t="shared" si="8"/>
        <v>72.137657341881251</v>
      </c>
    </row>
    <row r="86" spans="1:17" s="5" customFormat="1" ht="99" customHeight="1">
      <c r="A86" s="79"/>
      <c r="B86" s="79"/>
      <c r="C86" s="79"/>
      <c r="D86" s="6" t="s">
        <v>177</v>
      </c>
      <c r="E86" s="68"/>
      <c r="F86" s="25">
        <f>F87+F88+F89+F90+F91</f>
        <v>111336.78885999999</v>
      </c>
      <c r="G86" s="26">
        <f t="shared" ref="G86:M86" si="13">G87+G88+G89+G90+G91</f>
        <v>0</v>
      </c>
      <c r="H86" s="26">
        <f t="shared" si="13"/>
        <v>787</v>
      </c>
      <c r="I86" s="27">
        <f t="shared" si="13"/>
        <v>110549.78885999999</v>
      </c>
      <c r="J86" s="25">
        <f t="shared" si="13"/>
        <v>79835.027880000009</v>
      </c>
      <c r="K86" s="26">
        <f t="shared" si="13"/>
        <v>0</v>
      </c>
      <c r="L86" s="26">
        <f t="shared" si="13"/>
        <v>87</v>
      </c>
      <c r="M86" s="28">
        <f t="shared" si="13"/>
        <v>79748.027880000009</v>
      </c>
      <c r="N86" s="26">
        <f t="shared" si="8"/>
        <v>71.705883291091013</v>
      </c>
      <c r="O86" s="26"/>
      <c r="P86" s="26"/>
      <c r="Q86" s="26">
        <f t="shared" si="8"/>
        <v>72.137657341881251</v>
      </c>
    </row>
    <row r="87" spans="1:17" s="5" customFormat="1" ht="16.5" customHeight="1">
      <c r="A87" s="79"/>
      <c r="B87" s="79"/>
      <c r="C87" s="79"/>
      <c r="D87" s="59"/>
      <c r="E87" s="30" t="s">
        <v>319</v>
      </c>
      <c r="F87" s="25">
        <v>39087.6031</v>
      </c>
      <c r="G87" s="26"/>
      <c r="H87" s="26"/>
      <c r="I87" s="27">
        <v>39087.6031</v>
      </c>
      <c r="J87" s="25">
        <v>30783.227910000001</v>
      </c>
      <c r="K87" s="26"/>
      <c r="L87" s="26"/>
      <c r="M87" s="28">
        <v>30783.227910000001</v>
      </c>
      <c r="N87" s="26">
        <f t="shared" si="8"/>
        <v>78.75445273849499</v>
      </c>
      <c r="O87" s="26"/>
      <c r="P87" s="26"/>
      <c r="Q87" s="26">
        <f t="shared" si="8"/>
        <v>78.75445273849499</v>
      </c>
    </row>
    <row r="88" spans="1:17" s="5" customFormat="1" ht="16.5" customHeight="1">
      <c r="A88" s="79"/>
      <c r="B88" s="79"/>
      <c r="C88" s="79"/>
      <c r="D88" s="59"/>
      <c r="E88" s="30" t="s">
        <v>320</v>
      </c>
      <c r="F88" s="25">
        <v>59841.998760000002</v>
      </c>
      <c r="G88" s="26"/>
      <c r="H88" s="26"/>
      <c r="I88" s="27">
        <v>59841.998760000002</v>
      </c>
      <c r="J88" s="25">
        <v>40913.84287</v>
      </c>
      <c r="K88" s="26"/>
      <c r="L88" s="26"/>
      <c r="M88" s="28">
        <v>40913.84287</v>
      </c>
      <c r="N88" s="26">
        <f t="shared" si="8"/>
        <v>68.369779950177588</v>
      </c>
      <c r="O88" s="26"/>
      <c r="P88" s="26"/>
      <c r="Q88" s="26">
        <f t="shared" si="8"/>
        <v>68.369779950177588</v>
      </c>
    </row>
    <row r="89" spans="1:17" s="5" customFormat="1" ht="16.5" customHeight="1">
      <c r="A89" s="79"/>
      <c r="B89" s="79"/>
      <c r="C89" s="79"/>
      <c r="D89" s="59"/>
      <c r="E89" s="30" t="s">
        <v>321</v>
      </c>
      <c r="F89" s="25">
        <v>8093.7870000000003</v>
      </c>
      <c r="G89" s="26"/>
      <c r="H89" s="26"/>
      <c r="I89" s="27">
        <v>8093.7870000000003</v>
      </c>
      <c r="J89" s="25">
        <v>5123.7956599999998</v>
      </c>
      <c r="K89" s="26"/>
      <c r="L89" s="26"/>
      <c r="M89" s="28">
        <v>5123.7956599999998</v>
      </c>
      <c r="N89" s="26">
        <f t="shared" si="8"/>
        <v>63.305294048385505</v>
      </c>
      <c r="O89" s="26"/>
      <c r="P89" s="26"/>
      <c r="Q89" s="26">
        <f t="shared" si="8"/>
        <v>63.305294048385505</v>
      </c>
    </row>
    <row r="90" spans="1:17" s="5" customFormat="1" ht="16.5" customHeight="1">
      <c r="A90" s="79"/>
      <c r="B90" s="79"/>
      <c r="C90" s="79"/>
      <c r="D90" s="59"/>
      <c r="E90" s="30" t="s">
        <v>322</v>
      </c>
      <c r="F90" s="25">
        <v>3526.4</v>
      </c>
      <c r="G90" s="26"/>
      <c r="H90" s="26"/>
      <c r="I90" s="27">
        <v>3526.4</v>
      </c>
      <c r="J90" s="25">
        <v>2927.1614399999999</v>
      </c>
      <c r="K90" s="26"/>
      <c r="L90" s="26"/>
      <c r="M90" s="28">
        <v>2927.1614399999999</v>
      </c>
      <c r="N90" s="26">
        <f t="shared" si="8"/>
        <v>83.007073502722321</v>
      </c>
      <c r="O90" s="26"/>
      <c r="P90" s="26"/>
      <c r="Q90" s="26">
        <f t="shared" si="8"/>
        <v>83.007073502722321</v>
      </c>
    </row>
    <row r="91" spans="1:17" s="5" customFormat="1" ht="12">
      <c r="A91" s="79"/>
      <c r="B91" s="79"/>
      <c r="C91" s="79"/>
      <c r="D91" s="6"/>
      <c r="E91" s="30" t="s">
        <v>323</v>
      </c>
      <c r="F91" s="25">
        <v>787</v>
      </c>
      <c r="G91" s="26"/>
      <c r="H91" s="26">
        <v>787</v>
      </c>
      <c r="I91" s="27"/>
      <c r="J91" s="25">
        <v>87</v>
      </c>
      <c r="K91" s="26"/>
      <c r="L91" s="26">
        <v>87</v>
      </c>
      <c r="M91" s="28"/>
      <c r="N91" s="26">
        <f t="shared" si="8"/>
        <v>11.054637865311308</v>
      </c>
      <c r="O91" s="26"/>
      <c r="P91" s="26">
        <f t="shared" ref="P91" si="14">L91/H91*100</f>
        <v>11.054637865311308</v>
      </c>
      <c r="Q91" s="26"/>
    </row>
    <row r="92" spans="1:17" s="5" customFormat="1" ht="26.25" customHeight="1">
      <c r="A92" s="79" t="s">
        <v>361</v>
      </c>
      <c r="B92" s="79" t="s">
        <v>66</v>
      </c>
      <c r="C92" s="79" t="s">
        <v>67</v>
      </c>
      <c r="D92" s="59" t="s">
        <v>15</v>
      </c>
      <c r="E92" s="68"/>
      <c r="F92" s="25">
        <f>F93</f>
        <v>126793.61</v>
      </c>
      <c r="G92" s="26"/>
      <c r="H92" s="26">
        <f>H93</f>
        <v>126793.61</v>
      </c>
      <c r="I92" s="27"/>
      <c r="J92" s="25">
        <f>J93</f>
        <v>107270.23835</v>
      </c>
      <c r="K92" s="26"/>
      <c r="L92" s="26">
        <f>L93</f>
        <v>107270.23835</v>
      </c>
      <c r="M92" s="28"/>
      <c r="N92" s="26">
        <f t="shared" si="8"/>
        <v>84.602243243961581</v>
      </c>
      <c r="O92" s="26"/>
      <c r="P92" s="26">
        <f t="shared" si="8"/>
        <v>84.602243243961581</v>
      </c>
      <c r="Q92" s="26"/>
    </row>
    <row r="93" spans="1:17" s="5" customFormat="1" ht="96">
      <c r="A93" s="79"/>
      <c r="B93" s="79"/>
      <c r="C93" s="79"/>
      <c r="D93" s="6" t="s">
        <v>177</v>
      </c>
      <c r="E93" s="68"/>
      <c r="F93" s="25">
        <f>F94+F95+F96</f>
        <v>126793.61</v>
      </c>
      <c r="G93" s="26"/>
      <c r="H93" s="26">
        <f>H94+H95+H96</f>
        <v>126793.61</v>
      </c>
      <c r="I93" s="27"/>
      <c r="J93" s="25">
        <f>J94+J95+J96</f>
        <v>107270.23835</v>
      </c>
      <c r="K93" s="26"/>
      <c r="L93" s="26">
        <f>L94+L95+L96</f>
        <v>107270.23835</v>
      </c>
      <c r="M93" s="28"/>
      <c r="N93" s="26">
        <f t="shared" si="8"/>
        <v>84.602243243961581</v>
      </c>
      <c r="O93" s="26"/>
      <c r="P93" s="26">
        <f t="shared" si="8"/>
        <v>84.602243243961581</v>
      </c>
      <c r="Q93" s="26"/>
    </row>
    <row r="94" spans="1:17" s="5" customFormat="1" ht="12">
      <c r="A94" s="79"/>
      <c r="B94" s="79"/>
      <c r="C94" s="79"/>
      <c r="D94" s="6"/>
      <c r="E94" s="30" t="s">
        <v>324</v>
      </c>
      <c r="F94" s="25">
        <v>110215.6</v>
      </c>
      <c r="G94" s="26"/>
      <c r="H94" s="26">
        <v>110215.6</v>
      </c>
      <c r="I94" s="27"/>
      <c r="J94" s="25">
        <v>95198.191210000005</v>
      </c>
      <c r="K94" s="26"/>
      <c r="L94" s="26">
        <v>95198.191210000005</v>
      </c>
      <c r="M94" s="28"/>
      <c r="N94" s="26">
        <f t="shared" si="8"/>
        <v>86.37451613927611</v>
      </c>
      <c r="O94" s="26"/>
      <c r="P94" s="26">
        <f t="shared" si="8"/>
        <v>86.37451613927611</v>
      </c>
      <c r="Q94" s="26"/>
    </row>
    <row r="95" spans="1:17" s="5" customFormat="1" ht="12">
      <c r="A95" s="79"/>
      <c r="B95" s="79"/>
      <c r="C95" s="79"/>
      <c r="D95" s="6"/>
      <c r="E95" s="30" t="s">
        <v>325</v>
      </c>
      <c r="F95" s="25">
        <v>1921.81</v>
      </c>
      <c r="G95" s="26"/>
      <c r="H95" s="26">
        <v>1921.81</v>
      </c>
      <c r="I95" s="27"/>
      <c r="J95" s="25">
        <v>372.93853000000001</v>
      </c>
      <c r="K95" s="26"/>
      <c r="L95" s="26">
        <v>372.93853000000001</v>
      </c>
      <c r="M95" s="28"/>
      <c r="N95" s="26">
        <f t="shared" si="8"/>
        <v>19.405587961348939</v>
      </c>
      <c r="O95" s="26"/>
      <c r="P95" s="26">
        <f t="shared" si="8"/>
        <v>19.405587961348939</v>
      </c>
      <c r="Q95" s="26"/>
    </row>
    <row r="96" spans="1:17" s="5" customFormat="1" ht="12">
      <c r="A96" s="79"/>
      <c r="B96" s="79"/>
      <c r="C96" s="79"/>
      <c r="D96" s="6"/>
      <c r="E96" s="30" t="s">
        <v>326</v>
      </c>
      <c r="F96" s="25">
        <v>14656.2</v>
      </c>
      <c r="G96" s="26"/>
      <c r="H96" s="26">
        <v>14656.2</v>
      </c>
      <c r="I96" s="27"/>
      <c r="J96" s="25">
        <v>11699.108609999999</v>
      </c>
      <c r="K96" s="26"/>
      <c r="L96" s="26">
        <v>11699.108609999999</v>
      </c>
      <c r="M96" s="28"/>
      <c r="N96" s="26">
        <f t="shared" si="8"/>
        <v>79.823614647725876</v>
      </c>
      <c r="O96" s="26"/>
      <c r="P96" s="26">
        <f t="shared" si="8"/>
        <v>79.823614647725876</v>
      </c>
      <c r="Q96" s="26"/>
    </row>
    <row r="97" spans="1:17" s="5" customFormat="1" ht="24" customHeight="1">
      <c r="A97" s="79" t="s">
        <v>64</v>
      </c>
      <c r="B97" s="79" t="s">
        <v>68</v>
      </c>
      <c r="C97" s="79" t="s">
        <v>69</v>
      </c>
      <c r="D97" s="59" t="s">
        <v>15</v>
      </c>
      <c r="E97" s="68"/>
      <c r="F97" s="25">
        <f>F98</f>
        <v>1216</v>
      </c>
      <c r="G97" s="26"/>
      <c r="H97" s="26">
        <f>H98</f>
        <v>1216</v>
      </c>
      <c r="I97" s="27"/>
      <c r="J97" s="25">
        <f>J98</f>
        <v>452.06952000000001</v>
      </c>
      <c r="K97" s="26"/>
      <c r="L97" s="26">
        <f>L98</f>
        <v>452.06952000000001</v>
      </c>
      <c r="M97" s="28"/>
      <c r="N97" s="26">
        <f t="shared" si="8"/>
        <v>37.176769736842111</v>
      </c>
      <c r="O97" s="26"/>
      <c r="P97" s="26">
        <f t="shared" si="8"/>
        <v>37.176769736842111</v>
      </c>
      <c r="Q97" s="26"/>
    </row>
    <row r="98" spans="1:17" s="5" customFormat="1" ht="96">
      <c r="A98" s="79"/>
      <c r="B98" s="79"/>
      <c r="C98" s="79"/>
      <c r="D98" s="6" t="s">
        <v>177</v>
      </c>
      <c r="E98" s="68"/>
      <c r="F98" s="25">
        <f>F99+F100</f>
        <v>1216</v>
      </c>
      <c r="G98" s="26"/>
      <c r="H98" s="26">
        <f>H99+H100</f>
        <v>1216</v>
      </c>
      <c r="I98" s="27"/>
      <c r="J98" s="25">
        <f>J99+J100</f>
        <v>452.06952000000001</v>
      </c>
      <c r="K98" s="26"/>
      <c r="L98" s="26">
        <f>L99+L100</f>
        <v>452.06952000000001</v>
      </c>
      <c r="M98" s="28"/>
      <c r="N98" s="26">
        <f t="shared" si="8"/>
        <v>37.176769736842111</v>
      </c>
      <c r="O98" s="26"/>
      <c r="P98" s="26">
        <f t="shared" si="8"/>
        <v>37.176769736842111</v>
      </c>
      <c r="Q98" s="26"/>
    </row>
    <row r="99" spans="1:17" s="5" customFormat="1" ht="12">
      <c r="A99" s="79"/>
      <c r="B99" s="79"/>
      <c r="C99" s="79"/>
      <c r="D99" s="6"/>
      <c r="E99" s="30" t="s">
        <v>327</v>
      </c>
      <c r="F99" s="25">
        <v>1000</v>
      </c>
      <c r="G99" s="26"/>
      <c r="H99" s="26">
        <v>1000</v>
      </c>
      <c r="I99" s="27"/>
      <c r="J99" s="25">
        <v>417.25256999999999</v>
      </c>
      <c r="K99" s="26"/>
      <c r="L99" s="26">
        <v>417.25256999999999</v>
      </c>
      <c r="M99" s="28"/>
      <c r="N99" s="26">
        <f t="shared" si="8"/>
        <v>41.725256999999999</v>
      </c>
      <c r="O99" s="26"/>
      <c r="P99" s="26">
        <f t="shared" si="8"/>
        <v>41.725256999999999</v>
      </c>
      <c r="Q99" s="26"/>
    </row>
    <row r="100" spans="1:17" s="5" customFormat="1" ht="12">
      <c r="A100" s="79"/>
      <c r="B100" s="79"/>
      <c r="C100" s="79"/>
      <c r="D100" s="6"/>
      <c r="E100" s="30" t="s">
        <v>328</v>
      </c>
      <c r="F100" s="25">
        <v>216</v>
      </c>
      <c r="G100" s="26"/>
      <c r="H100" s="26">
        <v>216</v>
      </c>
      <c r="I100" s="27"/>
      <c r="J100" s="25">
        <v>34.816949999999999</v>
      </c>
      <c r="K100" s="26"/>
      <c r="L100" s="26">
        <v>34.816949999999999</v>
      </c>
      <c r="M100" s="28"/>
      <c r="N100" s="26">
        <f t="shared" si="8"/>
        <v>16.118958333333332</v>
      </c>
      <c r="O100" s="26"/>
      <c r="P100" s="26">
        <f t="shared" si="8"/>
        <v>16.118958333333332</v>
      </c>
      <c r="Q100" s="26"/>
    </row>
    <row r="101" spans="1:17" s="5" customFormat="1" ht="26.25" customHeight="1">
      <c r="A101" s="79" t="s">
        <v>35</v>
      </c>
      <c r="B101" s="79" t="s">
        <v>70</v>
      </c>
      <c r="C101" s="79" t="s">
        <v>71</v>
      </c>
      <c r="D101" s="59" t="s">
        <v>15</v>
      </c>
      <c r="E101" s="68"/>
      <c r="F101" s="25">
        <v>250</v>
      </c>
      <c r="G101" s="26"/>
      <c r="H101" s="26">
        <v>250</v>
      </c>
      <c r="I101" s="27"/>
      <c r="J101" s="25">
        <v>0</v>
      </c>
      <c r="K101" s="26"/>
      <c r="L101" s="26">
        <v>0</v>
      </c>
      <c r="M101" s="28"/>
      <c r="N101" s="26">
        <f t="shared" si="8"/>
        <v>0</v>
      </c>
      <c r="O101" s="26"/>
      <c r="P101" s="26">
        <f t="shared" si="8"/>
        <v>0</v>
      </c>
      <c r="Q101" s="26"/>
    </row>
    <row r="102" spans="1:17" s="5" customFormat="1" ht="85.5" customHeight="1">
      <c r="A102" s="79"/>
      <c r="B102" s="79"/>
      <c r="C102" s="79"/>
      <c r="D102" s="6" t="s">
        <v>177</v>
      </c>
      <c r="E102" s="68"/>
      <c r="F102" s="25">
        <v>250</v>
      </c>
      <c r="G102" s="26"/>
      <c r="H102" s="26">
        <v>250</v>
      </c>
      <c r="I102" s="27"/>
      <c r="J102" s="25">
        <v>0</v>
      </c>
      <c r="K102" s="26"/>
      <c r="L102" s="26">
        <v>0</v>
      </c>
      <c r="M102" s="28"/>
      <c r="N102" s="26">
        <f t="shared" si="8"/>
        <v>0</v>
      </c>
      <c r="O102" s="26"/>
      <c r="P102" s="26">
        <f t="shared" si="8"/>
        <v>0</v>
      </c>
      <c r="Q102" s="26"/>
    </row>
    <row r="103" spans="1:17" s="5" customFormat="1" ht="12">
      <c r="A103" s="79"/>
      <c r="B103" s="79"/>
      <c r="C103" s="79"/>
      <c r="D103" s="6"/>
      <c r="E103" s="30" t="s">
        <v>178</v>
      </c>
      <c r="F103" s="25">
        <v>250</v>
      </c>
      <c r="G103" s="26"/>
      <c r="H103" s="26">
        <v>250</v>
      </c>
      <c r="I103" s="27"/>
      <c r="J103" s="25">
        <v>0</v>
      </c>
      <c r="K103" s="26"/>
      <c r="L103" s="26">
        <v>0</v>
      </c>
      <c r="M103" s="28"/>
      <c r="N103" s="26">
        <f t="shared" si="8"/>
        <v>0</v>
      </c>
      <c r="O103" s="26"/>
      <c r="P103" s="26">
        <f t="shared" si="8"/>
        <v>0</v>
      </c>
      <c r="Q103" s="26"/>
    </row>
    <row r="104" spans="1:17" s="5" customFormat="1" ht="27.75" customHeight="1">
      <c r="A104" s="73" t="s">
        <v>19</v>
      </c>
      <c r="B104" s="73" t="s">
        <v>72</v>
      </c>
      <c r="C104" s="73" t="s">
        <v>73</v>
      </c>
      <c r="D104" s="59" t="s">
        <v>15</v>
      </c>
      <c r="E104" s="68"/>
      <c r="F104" s="25">
        <f>F105</f>
        <v>576141.00439000002</v>
      </c>
      <c r="G104" s="26">
        <f t="shared" ref="G104:M104" si="15">G105</f>
        <v>96376.749179999999</v>
      </c>
      <c r="H104" s="26">
        <f t="shared" si="15"/>
        <v>378474.46581999998</v>
      </c>
      <c r="I104" s="27">
        <f t="shared" si="15"/>
        <v>101289.79338999998</v>
      </c>
      <c r="J104" s="25">
        <f t="shared" si="15"/>
        <v>385380.63259000005</v>
      </c>
      <c r="K104" s="26">
        <f t="shared" si="15"/>
        <v>37938.620309999998</v>
      </c>
      <c r="L104" s="26">
        <f t="shared" si="15"/>
        <v>271036.18377000006</v>
      </c>
      <c r="M104" s="28">
        <f t="shared" si="15"/>
        <v>76405.828510000007</v>
      </c>
      <c r="N104" s="26">
        <f t="shared" si="8"/>
        <v>66.889985203887534</v>
      </c>
      <c r="O104" s="26">
        <f t="shared" si="8"/>
        <v>39.364909724380887</v>
      </c>
      <c r="P104" s="26">
        <f t="shared" si="8"/>
        <v>71.612805683674083</v>
      </c>
      <c r="Q104" s="26">
        <f t="shared" si="8"/>
        <v>75.432899952527023</v>
      </c>
    </row>
    <row r="105" spans="1:17" s="5" customFormat="1" ht="96">
      <c r="A105" s="74"/>
      <c r="B105" s="74"/>
      <c r="C105" s="74"/>
      <c r="D105" s="6" t="s">
        <v>177</v>
      </c>
      <c r="E105" s="68"/>
      <c r="F105" s="25">
        <f>SUM(F106:F129)</f>
        <v>576141.00439000002</v>
      </c>
      <c r="G105" s="26">
        <f t="shared" ref="G105:M105" si="16">SUM(G106:G129)</f>
        <v>96376.749179999999</v>
      </c>
      <c r="H105" s="26">
        <f t="shared" si="16"/>
        <v>378474.46581999998</v>
      </c>
      <c r="I105" s="27">
        <f t="shared" si="16"/>
        <v>101289.79338999998</v>
      </c>
      <c r="J105" s="25">
        <f t="shared" si="16"/>
        <v>385380.63259000005</v>
      </c>
      <c r="K105" s="26">
        <f t="shared" si="16"/>
        <v>37938.620309999998</v>
      </c>
      <c r="L105" s="26">
        <f t="shared" si="16"/>
        <v>271036.18377000006</v>
      </c>
      <c r="M105" s="28">
        <f t="shared" si="16"/>
        <v>76405.828510000007</v>
      </c>
      <c r="N105" s="26">
        <f t="shared" si="8"/>
        <v>66.889985203887534</v>
      </c>
      <c r="O105" s="26">
        <f t="shared" si="8"/>
        <v>39.364909724380887</v>
      </c>
      <c r="P105" s="26">
        <f t="shared" si="8"/>
        <v>71.612805683674083</v>
      </c>
      <c r="Q105" s="26">
        <f t="shared" si="8"/>
        <v>75.432899952527023</v>
      </c>
    </row>
    <row r="106" spans="1:17" s="5" customFormat="1" ht="12">
      <c r="A106" s="74"/>
      <c r="B106" s="74"/>
      <c r="C106" s="74"/>
      <c r="D106" s="6"/>
      <c r="E106" s="30" t="s">
        <v>329</v>
      </c>
      <c r="F106" s="25">
        <v>60372.506849999998</v>
      </c>
      <c r="G106" s="26"/>
      <c r="H106" s="26"/>
      <c r="I106" s="27">
        <v>60372.506849999998</v>
      </c>
      <c r="J106" s="25">
        <v>50088.978479999998</v>
      </c>
      <c r="K106" s="26"/>
      <c r="L106" s="26"/>
      <c r="M106" s="28">
        <v>50088.978479999998</v>
      </c>
      <c r="N106" s="26">
        <f t="shared" si="8"/>
        <v>82.966537408244136</v>
      </c>
      <c r="O106" s="26"/>
      <c r="P106" s="26"/>
      <c r="Q106" s="26">
        <f t="shared" si="8"/>
        <v>82.966537408244136</v>
      </c>
    </row>
    <row r="107" spans="1:17" s="5" customFormat="1" ht="12">
      <c r="A107" s="74"/>
      <c r="B107" s="74"/>
      <c r="C107" s="74"/>
      <c r="D107" s="6"/>
      <c r="E107" s="30" t="s">
        <v>330</v>
      </c>
      <c r="F107" s="25">
        <v>27831.995999999999</v>
      </c>
      <c r="G107" s="26"/>
      <c r="H107" s="26"/>
      <c r="I107" s="27">
        <v>27831.995999999999</v>
      </c>
      <c r="J107" s="25">
        <v>21125.999879999999</v>
      </c>
      <c r="K107" s="26"/>
      <c r="L107" s="26"/>
      <c r="M107" s="28">
        <v>21125.999879999999</v>
      </c>
      <c r="N107" s="26">
        <f t="shared" si="8"/>
        <v>75.905443073504316</v>
      </c>
      <c r="O107" s="26"/>
      <c r="P107" s="26"/>
      <c r="Q107" s="26">
        <f t="shared" si="8"/>
        <v>75.905443073504316</v>
      </c>
    </row>
    <row r="108" spans="1:17" s="5" customFormat="1" ht="12">
      <c r="A108" s="74"/>
      <c r="B108" s="74"/>
      <c r="C108" s="74"/>
      <c r="D108" s="6"/>
      <c r="E108" s="30" t="s">
        <v>331</v>
      </c>
      <c r="F108" s="25">
        <v>7701.7</v>
      </c>
      <c r="G108" s="26"/>
      <c r="H108" s="26"/>
      <c r="I108" s="27">
        <v>7701.7</v>
      </c>
      <c r="J108" s="25">
        <v>4584.1589899999999</v>
      </c>
      <c r="K108" s="26"/>
      <c r="L108" s="26"/>
      <c r="M108" s="28">
        <v>4584.1589899999999</v>
      </c>
      <c r="N108" s="26">
        <f t="shared" si="8"/>
        <v>59.521391251282182</v>
      </c>
      <c r="O108" s="26"/>
      <c r="P108" s="26"/>
      <c r="Q108" s="26">
        <f t="shared" si="8"/>
        <v>59.521391251282182</v>
      </c>
    </row>
    <row r="109" spans="1:17" s="5" customFormat="1" ht="12">
      <c r="A109" s="74"/>
      <c r="B109" s="74"/>
      <c r="C109" s="74"/>
      <c r="D109" s="6"/>
      <c r="E109" s="30" t="s">
        <v>332</v>
      </c>
      <c r="F109" s="25">
        <f>H109+I109</f>
        <v>31.30631</v>
      </c>
      <c r="G109" s="26"/>
      <c r="H109" s="26">
        <v>27.8</v>
      </c>
      <c r="I109" s="27">
        <v>3.50631</v>
      </c>
      <c r="J109" s="25">
        <v>0</v>
      </c>
      <c r="K109" s="26"/>
      <c r="L109" s="26">
        <v>0</v>
      </c>
      <c r="M109" s="28"/>
      <c r="N109" s="26">
        <f t="shared" si="8"/>
        <v>0</v>
      </c>
      <c r="O109" s="26"/>
      <c r="P109" s="26">
        <f t="shared" ref="P109:Q123" si="17">L109/H109*100</f>
        <v>0</v>
      </c>
      <c r="Q109" s="26"/>
    </row>
    <row r="110" spans="1:17" s="5" customFormat="1" ht="12">
      <c r="A110" s="74"/>
      <c r="B110" s="74"/>
      <c r="C110" s="74"/>
      <c r="D110" s="6"/>
      <c r="E110" s="30" t="s">
        <v>333</v>
      </c>
      <c r="F110" s="25">
        <f>H110+I110</f>
        <v>20382.882880000001</v>
      </c>
      <c r="G110" s="26"/>
      <c r="H110" s="26">
        <v>18100</v>
      </c>
      <c r="I110" s="27">
        <v>2282.8828800000001</v>
      </c>
      <c r="J110" s="25">
        <v>0</v>
      </c>
      <c r="K110" s="26"/>
      <c r="L110" s="26">
        <v>0</v>
      </c>
      <c r="M110" s="28">
        <v>0</v>
      </c>
      <c r="N110" s="26">
        <f t="shared" si="8"/>
        <v>0</v>
      </c>
      <c r="O110" s="26"/>
      <c r="P110" s="26">
        <f t="shared" si="17"/>
        <v>0</v>
      </c>
      <c r="Q110" s="26">
        <f t="shared" si="17"/>
        <v>0</v>
      </c>
    </row>
    <row r="111" spans="1:17" s="5" customFormat="1" ht="12">
      <c r="A111" s="74"/>
      <c r="B111" s="74"/>
      <c r="C111" s="74"/>
      <c r="D111" s="6"/>
      <c r="E111" s="30" t="s">
        <v>334</v>
      </c>
      <c r="F111" s="25">
        <f>H111+I111</f>
        <v>1351.3513499999999</v>
      </c>
      <c r="G111" s="26"/>
      <c r="H111" s="26">
        <v>1200</v>
      </c>
      <c r="I111" s="27">
        <v>151.35135</v>
      </c>
      <c r="J111" s="25">
        <v>0</v>
      </c>
      <c r="K111" s="26"/>
      <c r="L111" s="26">
        <v>0</v>
      </c>
      <c r="M111" s="28"/>
      <c r="N111" s="26">
        <f t="shared" si="8"/>
        <v>0</v>
      </c>
      <c r="O111" s="26"/>
      <c r="P111" s="26">
        <f t="shared" si="17"/>
        <v>0</v>
      </c>
      <c r="Q111" s="26"/>
    </row>
    <row r="112" spans="1:17" s="5" customFormat="1" ht="12">
      <c r="A112" s="74"/>
      <c r="B112" s="74"/>
      <c r="C112" s="74"/>
      <c r="D112" s="6"/>
      <c r="E112" s="30" t="s">
        <v>335</v>
      </c>
      <c r="F112" s="25">
        <v>881</v>
      </c>
      <c r="G112" s="26"/>
      <c r="H112" s="26">
        <v>881</v>
      </c>
      <c r="I112" s="27"/>
      <c r="J112" s="25">
        <v>866</v>
      </c>
      <c r="K112" s="26"/>
      <c r="L112" s="26">
        <v>866</v>
      </c>
      <c r="M112" s="28"/>
      <c r="N112" s="26">
        <f t="shared" si="8"/>
        <v>98.297389330306473</v>
      </c>
      <c r="O112" s="26"/>
      <c r="P112" s="26">
        <f t="shared" si="17"/>
        <v>98.297389330306473</v>
      </c>
      <c r="Q112" s="26"/>
    </row>
    <row r="113" spans="1:17" s="5" customFormat="1" ht="12">
      <c r="A113" s="74"/>
      <c r="B113" s="74"/>
      <c r="C113" s="74"/>
      <c r="D113" s="6"/>
      <c r="E113" s="30" t="s">
        <v>336</v>
      </c>
      <c r="F113" s="25">
        <v>500</v>
      </c>
      <c r="G113" s="26"/>
      <c r="H113" s="26">
        <v>500</v>
      </c>
      <c r="I113" s="27"/>
      <c r="J113" s="25">
        <v>200</v>
      </c>
      <c r="K113" s="26"/>
      <c r="L113" s="26">
        <v>200</v>
      </c>
      <c r="M113" s="28"/>
      <c r="N113" s="26">
        <f t="shared" si="8"/>
        <v>40</v>
      </c>
      <c r="O113" s="26"/>
      <c r="P113" s="26">
        <f t="shared" si="17"/>
        <v>40</v>
      </c>
      <c r="Q113" s="26"/>
    </row>
    <row r="114" spans="1:17" s="5" customFormat="1" ht="12">
      <c r="A114" s="74"/>
      <c r="B114" s="74"/>
      <c r="C114" s="74"/>
      <c r="D114" s="6"/>
      <c r="E114" s="30" t="s">
        <v>337</v>
      </c>
      <c r="F114" s="25">
        <v>198850.0379</v>
      </c>
      <c r="G114" s="26"/>
      <c r="H114" s="26">
        <v>198850.0379</v>
      </c>
      <c r="I114" s="27"/>
      <c r="J114" s="25">
        <v>163069.70047000001</v>
      </c>
      <c r="K114" s="26"/>
      <c r="L114" s="26">
        <v>163069.70047000001</v>
      </c>
      <c r="M114" s="28"/>
      <c r="N114" s="26">
        <f t="shared" si="8"/>
        <v>82.006371329939796</v>
      </c>
      <c r="O114" s="26"/>
      <c r="P114" s="26">
        <f t="shared" si="17"/>
        <v>82.006371329939796</v>
      </c>
      <c r="Q114" s="26"/>
    </row>
    <row r="115" spans="1:17" s="5" customFormat="1" ht="12">
      <c r="A115" s="74"/>
      <c r="B115" s="74"/>
      <c r="C115" s="74"/>
      <c r="D115" s="6"/>
      <c r="E115" s="30" t="s">
        <v>338</v>
      </c>
      <c r="F115" s="25">
        <v>11263.9121</v>
      </c>
      <c r="G115" s="26"/>
      <c r="H115" s="26">
        <v>11263.9121</v>
      </c>
      <c r="I115" s="27"/>
      <c r="J115" s="25">
        <v>2668.3435599999998</v>
      </c>
      <c r="K115" s="26"/>
      <c r="L115" s="26">
        <v>2668.3435599999998</v>
      </c>
      <c r="M115" s="28"/>
      <c r="N115" s="26">
        <f t="shared" si="8"/>
        <v>23.689314478936673</v>
      </c>
      <c r="O115" s="26"/>
      <c r="P115" s="26">
        <f t="shared" si="17"/>
        <v>23.689314478936673</v>
      </c>
      <c r="Q115" s="26"/>
    </row>
    <row r="116" spans="1:17" s="5" customFormat="1" ht="12">
      <c r="A116" s="74"/>
      <c r="B116" s="74"/>
      <c r="C116" s="74"/>
      <c r="D116" s="6"/>
      <c r="E116" s="30" t="s">
        <v>339</v>
      </c>
      <c r="F116" s="25">
        <v>134798.747</v>
      </c>
      <c r="G116" s="26"/>
      <c r="H116" s="26">
        <v>134798.747</v>
      </c>
      <c r="I116" s="27"/>
      <c r="J116" s="25">
        <v>99176.735849999997</v>
      </c>
      <c r="K116" s="26"/>
      <c r="L116" s="26">
        <v>99176.735849999997</v>
      </c>
      <c r="M116" s="28"/>
      <c r="N116" s="26">
        <f t="shared" si="8"/>
        <v>73.573930067762419</v>
      </c>
      <c r="O116" s="26"/>
      <c r="P116" s="26">
        <f t="shared" si="17"/>
        <v>73.573930067762419</v>
      </c>
      <c r="Q116" s="26"/>
    </row>
    <row r="117" spans="1:17" s="5" customFormat="1" ht="12">
      <c r="A117" s="74"/>
      <c r="B117" s="74"/>
      <c r="C117" s="74"/>
      <c r="D117" s="6"/>
      <c r="E117" s="68" t="s">
        <v>340</v>
      </c>
      <c r="F117" s="25">
        <f>H117+I117</f>
        <v>4248.3999999999996</v>
      </c>
      <c r="G117" s="26"/>
      <c r="H117" s="26">
        <v>2775</v>
      </c>
      <c r="I117" s="27">
        <v>1473.4</v>
      </c>
      <c r="J117" s="25">
        <f>L117+M117</f>
        <v>1622.2052000000001</v>
      </c>
      <c r="K117" s="26"/>
      <c r="L117" s="26">
        <v>1314.3132000000001</v>
      </c>
      <c r="M117" s="28">
        <v>307.892</v>
      </c>
      <c r="N117" s="26">
        <f t="shared" si="8"/>
        <v>38.183909236418422</v>
      </c>
      <c r="O117" s="26"/>
      <c r="P117" s="26">
        <f t="shared" si="17"/>
        <v>47.362637837837838</v>
      </c>
      <c r="Q117" s="26">
        <f t="shared" si="17"/>
        <v>20.89670150671915</v>
      </c>
    </row>
    <row r="118" spans="1:17" s="5" customFormat="1" ht="12">
      <c r="A118" s="74"/>
      <c r="B118" s="74"/>
      <c r="C118" s="74"/>
      <c r="D118" s="6"/>
      <c r="E118" s="68" t="s">
        <v>341</v>
      </c>
      <c r="F118" s="25">
        <f>H118+I118</f>
        <v>3696.5</v>
      </c>
      <c r="G118" s="26"/>
      <c r="H118" s="26">
        <v>2344.8000000000002</v>
      </c>
      <c r="I118" s="27">
        <v>1351.7</v>
      </c>
      <c r="J118" s="25">
        <f>L118+M118</f>
        <v>1466.9386</v>
      </c>
      <c r="K118" s="26"/>
      <c r="L118" s="26">
        <v>1194.3245999999999</v>
      </c>
      <c r="M118" s="28">
        <v>272.61399999999998</v>
      </c>
      <c r="N118" s="26">
        <f t="shared" si="8"/>
        <v>39.684528608142841</v>
      </c>
      <c r="O118" s="26"/>
      <c r="P118" s="26">
        <f t="shared" si="17"/>
        <v>50.935030706243602</v>
      </c>
      <c r="Q118" s="26">
        <f t="shared" si="17"/>
        <v>20.168232595990233</v>
      </c>
    </row>
    <row r="119" spans="1:17" s="5" customFormat="1" ht="12">
      <c r="A119" s="74"/>
      <c r="B119" s="74"/>
      <c r="C119" s="74"/>
      <c r="D119" s="6"/>
      <c r="E119" s="30" t="s">
        <v>342</v>
      </c>
      <c r="F119" s="25">
        <v>100</v>
      </c>
      <c r="G119" s="26"/>
      <c r="H119" s="26">
        <v>100</v>
      </c>
      <c r="I119" s="27"/>
      <c r="J119" s="25">
        <v>0</v>
      </c>
      <c r="K119" s="26"/>
      <c r="L119" s="26">
        <v>0</v>
      </c>
      <c r="M119" s="28"/>
      <c r="N119" s="26">
        <f t="shared" si="8"/>
        <v>0</v>
      </c>
      <c r="O119" s="26"/>
      <c r="P119" s="26">
        <f t="shared" si="17"/>
        <v>0</v>
      </c>
      <c r="Q119" s="26"/>
    </row>
    <row r="120" spans="1:17" s="5" customFormat="1" ht="12">
      <c r="A120" s="74"/>
      <c r="B120" s="74"/>
      <c r="C120" s="74"/>
      <c r="D120" s="6"/>
      <c r="E120" s="30" t="s">
        <v>180</v>
      </c>
      <c r="F120" s="25">
        <v>900</v>
      </c>
      <c r="G120" s="26"/>
      <c r="H120" s="26">
        <v>900</v>
      </c>
      <c r="I120" s="27"/>
      <c r="J120" s="25">
        <v>0</v>
      </c>
      <c r="K120" s="26"/>
      <c r="L120" s="26">
        <v>0</v>
      </c>
      <c r="M120" s="28"/>
      <c r="N120" s="26">
        <f t="shared" si="8"/>
        <v>0</v>
      </c>
      <c r="O120" s="26"/>
      <c r="P120" s="26">
        <f t="shared" si="17"/>
        <v>0</v>
      </c>
      <c r="Q120" s="26"/>
    </row>
    <row r="121" spans="1:17" s="5" customFormat="1" ht="12">
      <c r="A121" s="74"/>
      <c r="B121" s="74"/>
      <c r="C121" s="74"/>
      <c r="D121" s="6"/>
      <c r="E121" s="30" t="s">
        <v>182</v>
      </c>
      <c r="F121" s="25">
        <v>9521.7000000000007</v>
      </c>
      <c r="G121" s="26">
        <v>9307.7999999999993</v>
      </c>
      <c r="H121" s="26">
        <v>189.9</v>
      </c>
      <c r="I121" s="27">
        <v>24</v>
      </c>
      <c r="J121" s="25">
        <v>0</v>
      </c>
      <c r="K121" s="26">
        <v>0</v>
      </c>
      <c r="L121" s="26">
        <v>0</v>
      </c>
      <c r="M121" s="28">
        <v>0</v>
      </c>
      <c r="N121" s="26">
        <f t="shared" si="8"/>
        <v>0</v>
      </c>
      <c r="O121" s="26">
        <f t="shared" si="8"/>
        <v>0</v>
      </c>
      <c r="P121" s="26">
        <f t="shared" si="17"/>
        <v>0</v>
      </c>
      <c r="Q121" s="26">
        <f t="shared" si="17"/>
        <v>0</v>
      </c>
    </row>
    <row r="122" spans="1:17" s="5" customFormat="1" ht="12">
      <c r="A122" s="74"/>
      <c r="B122" s="74"/>
      <c r="C122" s="74"/>
      <c r="D122" s="6"/>
      <c r="E122" s="30" t="s">
        <v>183</v>
      </c>
      <c r="F122" s="25">
        <v>1904.4</v>
      </c>
      <c r="G122" s="26">
        <v>1861.6</v>
      </c>
      <c r="H122" s="26">
        <v>38</v>
      </c>
      <c r="I122" s="27">
        <v>4.8</v>
      </c>
      <c r="J122" s="25">
        <v>0</v>
      </c>
      <c r="K122" s="26">
        <v>0</v>
      </c>
      <c r="L122" s="26">
        <v>0</v>
      </c>
      <c r="M122" s="28">
        <v>0</v>
      </c>
      <c r="N122" s="26">
        <f t="shared" si="8"/>
        <v>0</v>
      </c>
      <c r="O122" s="26">
        <f t="shared" si="8"/>
        <v>0</v>
      </c>
      <c r="P122" s="26">
        <f t="shared" si="17"/>
        <v>0</v>
      </c>
      <c r="Q122" s="26">
        <f t="shared" si="17"/>
        <v>0</v>
      </c>
    </row>
    <row r="123" spans="1:17" s="5" customFormat="1" ht="21" customHeight="1">
      <c r="A123" s="74"/>
      <c r="B123" s="74"/>
      <c r="C123" s="74"/>
      <c r="D123" s="6"/>
      <c r="E123" s="30" t="s">
        <v>185</v>
      </c>
      <c r="F123" s="25">
        <f>G123+H123+I123</f>
        <v>11265.436999999998</v>
      </c>
      <c r="G123" s="26">
        <v>11012.349179999999</v>
      </c>
      <c r="H123" s="26">
        <v>224.74181999999999</v>
      </c>
      <c r="I123" s="27">
        <v>28.346</v>
      </c>
      <c r="J123" s="25">
        <f>K123+L123+M123</f>
        <v>83.708700000000007</v>
      </c>
      <c r="K123" s="26">
        <v>81.828100000000006</v>
      </c>
      <c r="L123" s="26">
        <v>1.6699600000000001</v>
      </c>
      <c r="M123" s="28">
        <v>0.21063999999999999</v>
      </c>
      <c r="N123" s="26">
        <f t="shared" si="8"/>
        <v>0.7430577260340635</v>
      </c>
      <c r="O123" s="26">
        <f t="shared" si="8"/>
        <v>0.74305762251538054</v>
      </c>
      <c r="P123" s="26">
        <f t="shared" si="17"/>
        <v>0.74305707767250451</v>
      </c>
      <c r="Q123" s="26">
        <f t="shared" si="17"/>
        <v>0.74310308332745356</v>
      </c>
    </row>
    <row r="124" spans="1:17" s="5" customFormat="1" ht="12">
      <c r="A124" s="74"/>
      <c r="B124" s="74"/>
      <c r="C124" s="74"/>
      <c r="D124" s="6"/>
      <c r="E124" s="30" t="s">
        <v>343</v>
      </c>
      <c r="F124" s="25">
        <v>25388.7</v>
      </c>
      <c r="G124" s="26">
        <v>25388.7</v>
      </c>
      <c r="H124" s="26"/>
      <c r="I124" s="27"/>
      <c r="J124" s="25">
        <v>14809.383309999999</v>
      </c>
      <c r="K124" s="26">
        <v>14809.383309999999</v>
      </c>
      <c r="L124" s="26"/>
      <c r="M124" s="28"/>
      <c r="N124" s="26">
        <f t="shared" si="8"/>
        <v>58.330608932320281</v>
      </c>
      <c r="O124" s="26">
        <f t="shared" si="8"/>
        <v>58.330608932320281</v>
      </c>
      <c r="P124" s="26"/>
      <c r="Q124" s="26"/>
    </row>
    <row r="125" spans="1:17" s="5" customFormat="1" ht="12">
      <c r="A125" s="74"/>
      <c r="B125" s="74"/>
      <c r="C125" s="74"/>
      <c r="D125" s="6"/>
      <c r="E125" s="30" t="s">
        <v>344</v>
      </c>
      <c r="F125" s="25">
        <v>13827.5</v>
      </c>
      <c r="G125" s="26">
        <v>13827.5</v>
      </c>
      <c r="H125" s="26"/>
      <c r="I125" s="27"/>
      <c r="J125" s="25">
        <v>8525.6397899999993</v>
      </c>
      <c r="K125" s="26">
        <v>8525.6397899999993</v>
      </c>
      <c r="L125" s="26"/>
      <c r="M125" s="28"/>
      <c r="N125" s="26">
        <f t="shared" si="8"/>
        <v>61.657131007051156</v>
      </c>
      <c r="O125" s="26">
        <f t="shared" si="8"/>
        <v>61.657131007051156</v>
      </c>
      <c r="P125" s="26"/>
      <c r="Q125" s="26"/>
    </row>
    <row r="126" spans="1:17" s="5" customFormat="1" ht="12">
      <c r="A126" s="74"/>
      <c r="B126" s="74"/>
      <c r="C126" s="74"/>
      <c r="D126" s="6"/>
      <c r="E126" s="30" t="s">
        <v>345</v>
      </c>
      <c r="F126" s="25">
        <f>G126+H126+I126</f>
        <v>21434.627</v>
      </c>
      <c r="G126" s="26">
        <v>18191.7</v>
      </c>
      <c r="H126" s="26">
        <v>3210.3</v>
      </c>
      <c r="I126" s="27">
        <v>32.627000000000002</v>
      </c>
      <c r="J126" s="25">
        <f>K126+L126+M126</f>
        <v>8880.8339800000012</v>
      </c>
      <c r="K126" s="26">
        <v>7537.2887799999999</v>
      </c>
      <c r="L126" s="26">
        <v>1330.1098099999999</v>
      </c>
      <c r="M126" s="28">
        <v>13.43539</v>
      </c>
      <c r="N126" s="26">
        <f t="shared" si="8"/>
        <v>41.432183447838867</v>
      </c>
      <c r="O126" s="26">
        <f t="shared" si="8"/>
        <v>41.432569688374365</v>
      </c>
      <c r="P126" s="26">
        <f t="shared" si="8"/>
        <v>41.432570476279473</v>
      </c>
      <c r="Q126" s="26">
        <f t="shared" si="8"/>
        <v>41.178747662978509</v>
      </c>
    </row>
    <row r="127" spans="1:17" s="5" customFormat="1" ht="12">
      <c r="A127" s="74"/>
      <c r="B127" s="74"/>
      <c r="C127" s="74"/>
      <c r="D127" s="6"/>
      <c r="E127" s="30" t="s">
        <v>346</v>
      </c>
      <c r="F127" s="25">
        <v>17912.900000000001</v>
      </c>
      <c r="G127" s="26">
        <v>15203.1</v>
      </c>
      <c r="H127" s="26">
        <v>2682.9</v>
      </c>
      <c r="I127" s="27">
        <v>26.9</v>
      </c>
      <c r="J127" s="25">
        <f>K127+L127+M127</f>
        <v>8096.8417200000004</v>
      </c>
      <c r="K127" s="26">
        <v>6871.9035199999998</v>
      </c>
      <c r="L127" s="26">
        <v>1212.6888300000001</v>
      </c>
      <c r="M127" s="28">
        <v>12.249370000000001</v>
      </c>
      <c r="N127" s="26">
        <f t="shared" si="8"/>
        <v>45.201177475450649</v>
      </c>
      <c r="O127" s="26">
        <f t="shared" si="8"/>
        <v>45.20067302063395</v>
      </c>
      <c r="P127" s="26">
        <f t="shared" si="8"/>
        <v>45.200672033993065</v>
      </c>
      <c r="Q127" s="26">
        <f t="shared" si="8"/>
        <v>45.536691449814128</v>
      </c>
    </row>
    <row r="128" spans="1:17" s="5" customFormat="1" ht="12">
      <c r="A128" s="74"/>
      <c r="B128" s="74"/>
      <c r="C128" s="74"/>
      <c r="D128" s="6"/>
      <c r="E128" s="30" t="s">
        <v>347</v>
      </c>
      <c r="F128" s="25">
        <v>1620.4</v>
      </c>
      <c r="G128" s="26">
        <v>1584</v>
      </c>
      <c r="H128" s="26">
        <v>32.326999999999998</v>
      </c>
      <c r="I128" s="27">
        <v>4.077</v>
      </c>
      <c r="J128" s="25">
        <f>K128+L128+M128</f>
        <v>115.16405999999999</v>
      </c>
      <c r="K128" s="26">
        <v>112.57680999999999</v>
      </c>
      <c r="L128" s="26">
        <v>2.2974899999999998</v>
      </c>
      <c r="M128" s="28">
        <v>0.28976000000000002</v>
      </c>
      <c r="N128" s="26">
        <f t="shared" ref="N128" si="18">J128/F128*100</f>
        <v>7.1071377437669696</v>
      </c>
      <c r="O128" s="26">
        <f t="shared" ref="O128" si="19">K128/G128*100</f>
        <v>7.1071218434343431</v>
      </c>
      <c r="P128" s="26">
        <f t="shared" ref="P128" si="20">L128/H128*100</f>
        <v>7.1070312741671042</v>
      </c>
      <c r="Q128" s="26">
        <f t="shared" ref="Q128" si="21">M128/I128*100</f>
        <v>7.1071866568555313</v>
      </c>
    </row>
    <row r="129" spans="1:17" s="5" customFormat="1" ht="12">
      <c r="A129" s="74"/>
      <c r="B129" s="74"/>
      <c r="C129" s="74"/>
      <c r="D129" s="6"/>
      <c r="E129" s="30" t="s">
        <v>579</v>
      </c>
      <c r="F129" s="25">
        <v>355</v>
      </c>
      <c r="G129" s="26"/>
      <c r="H129" s="26">
        <v>355</v>
      </c>
      <c r="I129" s="27"/>
      <c r="J129" s="25">
        <v>0</v>
      </c>
      <c r="K129" s="26"/>
      <c r="L129" s="26">
        <v>0</v>
      </c>
      <c r="M129" s="28"/>
      <c r="N129" s="26">
        <f t="shared" ref="N129" si="22">J129/F129*100</f>
        <v>0</v>
      </c>
      <c r="O129" s="26"/>
      <c r="P129" s="26">
        <f t="shared" ref="P129" si="23">L129/H129*100</f>
        <v>0</v>
      </c>
      <c r="Q129" s="26"/>
    </row>
    <row r="130" spans="1:17" s="5" customFormat="1" ht="24.75" customHeight="1">
      <c r="A130" s="79" t="s">
        <v>304</v>
      </c>
      <c r="B130" s="79" t="s">
        <v>75</v>
      </c>
      <c r="C130" s="79" t="s">
        <v>179</v>
      </c>
      <c r="D130" s="59" t="s">
        <v>15</v>
      </c>
      <c r="E130" s="68"/>
      <c r="F130" s="25">
        <v>119407.8</v>
      </c>
      <c r="G130" s="26">
        <f t="shared" ref="G130:L130" si="24">G131</f>
        <v>0</v>
      </c>
      <c r="H130" s="26">
        <f t="shared" si="24"/>
        <v>0</v>
      </c>
      <c r="I130" s="27">
        <v>98344</v>
      </c>
      <c r="J130" s="25">
        <v>76865.2</v>
      </c>
      <c r="K130" s="26">
        <f t="shared" si="24"/>
        <v>0</v>
      </c>
      <c r="L130" s="26">
        <f t="shared" si="24"/>
        <v>0</v>
      </c>
      <c r="M130" s="28">
        <v>75799.199999999997</v>
      </c>
      <c r="N130" s="26">
        <f t="shared" si="8"/>
        <v>64.372009198729046</v>
      </c>
      <c r="O130" s="26"/>
      <c r="P130" s="26"/>
      <c r="Q130" s="26">
        <f t="shared" si="8"/>
        <v>77.075571463434471</v>
      </c>
    </row>
    <row r="131" spans="1:17" s="5" customFormat="1" ht="96">
      <c r="A131" s="79"/>
      <c r="B131" s="79"/>
      <c r="C131" s="79"/>
      <c r="D131" s="6" t="s">
        <v>177</v>
      </c>
      <c r="E131" s="68"/>
      <c r="F131" s="25">
        <v>119407.8</v>
      </c>
      <c r="G131" s="26">
        <f t="shared" ref="G131" si="25">G132</f>
        <v>0</v>
      </c>
      <c r="H131" s="26">
        <f t="shared" ref="H131" si="26">H132</f>
        <v>0</v>
      </c>
      <c r="I131" s="27">
        <v>98344</v>
      </c>
      <c r="J131" s="25">
        <v>76865.2</v>
      </c>
      <c r="K131" s="26">
        <f t="shared" ref="K131" si="27">K132</f>
        <v>0</v>
      </c>
      <c r="L131" s="26">
        <f t="shared" ref="L131" si="28">L132</f>
        <v>0</v>
      </c>
      <c r="M131" s="28">
        <v>75799.199999999997</v>
      </c>
      <c r="N131" s="26">
        <f t="shared" si="8"/>
        <v>64.372009198729046</v>
      </c>
      <c r="O131" s="26"/>
      <c r="P131" s="26"/>
      <c r="Q131" s="26">
        <f t="shared" si="8"/>
        <v>77.075571463434471</v>
      </c>
    </row>
    <row r="132" spans="1:17" s="5" customFormat="1" ht="12">
      <c r="A132" s="79"/>
      <c r="B132" s="79"/>
      <c r="C132" s="79"/>
      <c r="D132" s="6"/>
      <c r="E132" s="30" t="s">
        <v>329</v>
      </c>
      <c r="F132" s="25">
        <v>60372.506849999998</v>
      </c>
      <c r="G132" s="26"/>
      <c r="H132" s="26"/>
      <c r="I132" s="27">
        <v>60372.506849999998</v>
      </c>
      <c r="J132" s="25">
        <v>50088.978479999998</v>
      </c>
      <c r="K132" s="26"/>
      <c r="L132" s="26"/>
      <c r="M132" s="28">
        <v>50088.978479999998</v>
      </c>
      <c r="N132" s="26">
        <f t="shared" si="8"/>
        <v>82.966537408244136</v>
      </c>
      <c r="O132" s="26"/>
      <c r="P132" s="26"/>
      <c r="Q132" s="26">
        <f t="shared" si="8"/>
        <v>82.966537408244136</v>
      </c>
    </row>
    <row r="133" spans="1:17" s="5" customFormat="1" ht="12">
      <c r="A133" s="79"/>
      <c r="B133" s="79"/>
      <c r="C133" s="79"/>
      <c r="D133" s="6"/>
      <c r="E133" s="30" t="s">
        <v>330</v>
      </c>
      <c r="F133" s="25">
        <v>27831.995999999999</v>
      </c>
      <c r="G133" s="26"/>
      <c r="H133" s="26"/>
      <c r="I133" s="27">
        <v>27831.995999999999</v>
      </c>
      <c r="J133" s="25">
        <v>21125.999879999999</v>
      </c>
      <c r="K133" s="26"/>
      <c r="L133" s="26"/>
      <c r="M133" s="28">
        <v>21125.999879999999</v>
      </c>
      <c r="N133" s="26">
        <f t="shared" si="8"/>
        <v>75.905443073504316</v>
      </c>
      <c r="O133" s="26"/>
      <c r="P133" s="26"/>
      <c r="Q133" s="26">
        <f t="shared" si="8"/>
        <v>75.905443073504316</v>
      </c>
    </row>
    <row r="134" spans="1:17" s="5" customFormat="1" ht="12">
      <c r="A134" s="79"/>
      <c r="B134" s="79"/>
      <c r="C134" s="79"/>
      <c r="D134" s="6"/>
      <c r="E134" s="30" t="s">
        <v>331</v>
      </c>
      <c r="F134" s="25">
        <v>7701.7</v>
      </c>
      <c r="G134" s="26"/>
      <c r="H134" s="26"/>
      <c r="I134" s="27">
        <v>7701.7</v>
      </c>
      <c r="J134" s="25">
        <v>4584.1589899999999</v>
      </c>
      <c r="K134" s="26"/>
      <c r="L134" s="26"/>
      <c r="M134" s="28">
        <v>4584.1589899999999</v>
      </c>
      <c r="N134" s="26">
        <f t="shared" si="8"/>
        <v>59.521391251282182</v>
      </c>
      <c r="O134" s="26"/>
      <c r="P134" s="26"/>
      <c r="Q134" s="26">
        <f t="shared" si="8"/>
        <v>59.521391251282182</v>
      </c>
    </row>
    <row r="135" spans="1:17" s="5" customFormat="1" ht="12">
      <c r="A135" s="79"/>
      <c r="B135" s="79"/>
      <c r="C135" s="79"/>
      <c r="D135" s="6"/>
      <c r="E135" s="30" t="s">
        <v>332</v>
      </c>
      <c r="F135" s="25">
        <f>H135+I135</f>
        <v>31.30631</v>
      </c>
      <c r="G135" s="26"/>
      <c r="H135" s="26">
        <v>27.8</v>
      </c>
      <c r="I135" s="27">
        <v>3.50631</v>
      </c>
      <c r="J135" s="25">
        <v>0</v>
      </c>
      <c r="K135" s="26"/>
      <c r="L135" s="26">
        <v>0</v>
      </c>
      <c r="M135" s="28"/>
      <c r="N135" s="26">
        <f t="shared" si="8"/>
        <v>0</v>
      </c>
      <c r="O135" s="26"/>
      <c r="P135" s="26">
        <f t="shared" si="8"/>
        <v>0</v>
      </c>
      <c r="Q135" s="26"/>
    </row>
    <row r="136" spans="1:17" s="5" customFormat="1" ht="12">
      <c r="A136" s="79"/>
      <c r="B136" s="79"/>
      <c r="C136" s="79"/>
      <c r="D136" s="6"/>
      <c r="E136" s="30" t="s">
        <v>333</v>
      </c>
      <c r="F136" s="25">
        <f>H136+I136</f>
        <v>20382.882880000001</v>
      </c>
      <c r="G136" s="26"/>
      <c r="H136" s="26">
        <v>18100</v>
      </c>
      <c r="I136" s="27">
        <v>2282.8828800000001</v>
      </c>
      <c r="J136" s="25">
        <v>0</v>
      </c>
      <c r="K136" s="26"/>
      <c r="L136" s="26">
        <v>0</v>
      </c>
      <c r="M136" s="28">
        <v>0</v>
      </c>
      <c r="N136" s="26">
        <f t="shared" si="8"/>
        <v>0</v>
      </c>
      <c r="O136" s="26"/>
      <c r="P136" s="26">
        <f t="shared" si="8"/>
        <v>0</v>
      </c>
      <c r="Q136" s="26">
        <f t="shared" si="8"/>
        <v>0</v>
      </c>
    </row>
    <row r="137" spans="1:17" s="5" customFormat="1" ht="12">
      <c r="A137" s="79"/>
      <c r="B137" s="79"/>
      <c r="C137" s="79"/>
      <c r="D137" s="6"/>
      <c r="E137" s="30" t="s">
        <v>334</v>
      </c>
      <c r="F137" s="25">
        <f>H137+I137</f>
        <v>1351.3513499999999</v>
      </c>
      <c r="G137" s="26"/>
      <c r="H137" s="26">
        <v>1200</v>
      </c>
      <c r="I137" s="27">
        <v>151.35135</v>
      </c>
      <c r="J137" s="25">
        <v>0</v>
      </c>
      <c r="K137" s="26"/>
      <c r="L137" s="26">
        <v>0</v>
      </c>
      <c r="M137" s="28"/>
      <c r="N137" s="26">
        <f t="shared" si="8"/>
        <v>0</v>
      </c>
      <c r="O137" s="26"/>
      <c r="P137" s="26">
        <f t="shared" si="8"/>
        <v>0</v>
      </c>
      <c r="Q137" s="26"/>
    </row>
    <row r="138" spans="1:17" s="5" customFormat="1" ht="12">
      <c r="A138" s="79"/>
      <c r="B138" s="79"/>
      <c r="C138" s="79"/>
      <c r="D138" s="6"/>
      <c r="E138" s="30" t="s">
        <v>335</v>
      </c>
      <c r="F138" s="25">
        <v>881</v>
      </c>
      <c r="G138" s="26"/>
      <c r="H138" s="26">
        <v>881</v>
      </c>
      <c r="I138" s="27"/>
      <c r="J138" s="25">
        <v>866</v>
      </c>
      <c r="K138" s="26"/>
      <c r="L138" s="26">
        <v>866</v>
      </c>
      <c r="M138" s="28"/>
      <c r="N138" s="26">
        <f t="shared" si="8"/>
        <v>98.297389330306473</v>
      </c>
      <c r="O138" s="26"/>
      <c r="P138" s="26">
        <f t="shared" si="8"/>
        <v>98.297389330306473</v>
      </c>
      <c r="Q138" s="26"/>
    </row>
    <row r="139" spans="1:17" s="5" customFormat="1" ht="12">
      <c r="A139" s="79"/>
      <c r="B139" s="79"/>
      <c r="C139" s="79"/>
      <c r="D139" s="6"/>
      <c r="E139" s="30" t="s">
        <v>336</v>
      </c>
      <c r="F139" s="25">
        <v>500</v>
      </c>
      <c r="G139" s="26"/>
      <c r="H139" s="26">
        <v>500</v>
      </c>
      <c r="I139" s="27"/>
      <c r="J139" s="25">
        <v>200</v>
      </c>
      <c r="K139" s="26"/>
      <c r="L139" s="26">
        <v>200</v>
      </c>
      <c r="M139" s="28"/>
      <c r="N139" s="26">
        <f t="shared" ref="N139" si="29">J139/F139*100</f>
        <v>40</v>
      </c>
      <c r="O139" s="26"/>
      <c r="P139" s="26">
        <f t="shared" ref="P139" si="30">L139/H139*100</f>
        <v>40</v>
      </c>
      <c r="Q139" s="26"/>
    </row>
    <row r="140" spans="1:17" s="5" customFormat="1" ht="12">
      <c r="A140" s="79"/>
      <c r="B140" s="79"/>
      <c r="C140" s="79"/>
      <c r="D140" s="6"/>
      <c r="E140" s="30" t="s">
        <v>579</v>
      </c>
      <c r="F140" s="25">
        <v>355</v>
      </c>
      <c r="G140" s="26"/>
      <c r="H140" s="26">
        <v>355</v>
      </c>
      <c r="I140" s="27"/>
      <c r="J140" s="25">
        <v>0</v>
      </c>
      <c r="K140" s="26"/>
      <c r="L140" s="26">
        <v>0</v>
      </c>
      <c r="M140" s="28"/>
      <c r="N140" s="26">
        <f t="shared" si="8"/>
        <v>0</v>
      </c>
      <c r="O140" s="26"/>
      <c r="P140" s="26">
        <f t="shared" si="8"/>
        <v>0</v>
      </c>
      <c r="Q140" s="26"/>
    </row>
    <row r="141" spans="1:17" s="5" customFormat="1" ht="30" customHeight="1">
      <c r="A141" s="79" t="s">
        <v>74</v>
      </c>
      <c r="B141" s="79" t="s">
        <v>77</v>
      </c>
      <c r="C141" s="79" t="s">
        <v>78</v>
      </c>
      <c r="D141" s="59" t="s">
        <v>15</v>
      </c>
      <c r="E141" s="68"/>
      <c r="F141" s="25">
        <f>F142</f>
        <v>344912.69699999999</v>
      </c>
      <c r="G141" s="26"/>
      <c r="H141" s="26">
        <f t="shared" ref="H141:L141" si="31">H142</f>
        <v>344912.69699999999</v>
      </c>
      <c r="I141" s="27"/>
      <c r="J141" s="25">
        <f t="shared" si="31"/>
        <v>264914.77988000005</v>
      </c>
      <c r="K141" s="26"/>
      <c r="L141" s="26">
        <f t="shared" si="31"/>
        <v>264914.77988000005</v>
      </c>
      <c r="M141" s="28"/>
      <c r="N141" s="26">
        <f t="shared" si="8"/>
        <v>76.806328727295309</v>
      </c>
      <c r="O141" s="26"/>
      <c r="P141" s="26">
        <f t="shared" si="8"/>
        <v>76.806328727295309</v>
      </c>
      <c r="Q141" s="26"/>
    </row>
    <row r="142" spans="1:17" s="5" customFormat="1" ht="96">
      <c r="A142" s="79"/>
      <c r="B142" s="79"/>
      <c r="C142" s="79"/>
      <c r="D142" s="6" t="s">
        <v>177</v>
      </c>
      <c r="E142" s="68"/>
      <c r="F142" s="25">
        <f>F143+F144+F145</f>
        <v>344912.69699999999</v>
      </c>
      <c r="G142" s="26"/>
      <c r="H142" s="26">
        <f t="shared" ref="H142:L142" si="32">H143+H144+H145</f>
        <v>344912.69699999999</v>
      </c>
      <c r="I142" s="27"/>
      <c r="J142" s="25">
        <f t="shared" si="32"/>
        <v>264914.77988000005</v>
      </c>
      <c r="K142" s="26"/>
      <c r="L142" s="26">
        <f t="shared" si="32"/>
        <v>264914.77988000005</v>
      </c>
      <c r="M142" s="28"/>
      <c r="N142" s="26">
        <f t="shared" si="8"/>
        <v>76.806328727295309</v>
      </c>
      <c r="O142" s="26"/>
      <c r="P142" s="26">
        <f t="shared" si="8"/>
        <v>76.806328727295309</v>
      </c>
      <c r="Q142" s="26"/>
    </row>
    <row r="143" spans="1:17" s="5" customFormat="1" ht="12">
      <c r="A143" s="79"/>
      <c r="B143" s="79"/>
      <c r="C143" s="79"/>
      <c r="D143" s="6"/>
      <c r="E143" s="30" t="s">
        <v>337</v>
      </c>
      <c r="F143" s="25">
        <v>198850.0379</v>
      </c>
      <c r="G143" s="26"/>
      <c r="H143" s="26">
        <v>198850.0379</v>
      </c>
      <c r="I143" s="27"/>
      <c r="J143" s="25">
        <v>163069.70047000001</v>
      </c>
      <c r="K143" s="26"/>
      <c r="L143" s="26">
        <v>163069.70047000001</v>
      </c>
      <c r="M143" s="28"/>
      <c r="N143" s="26">
        <f t="shared" si="8"/>
        <v>82.006371329939796</v>
      </c>
      <c r="O143" s="26"/>
      <c r="P143" s="26">
        <f t="shared" si="8"/>
        <v>82.006371329939796</v>
      </c>
      <c r="Q143" s="26"/>
    </row>
    <row r="144" spans="1:17" s="5" customFormat="1" ht="12">
      <c r="A144" s="79"/>
      <c r="B144" s="79"/>
      <c r="C144" s="79"/>
      <c r="D144" s="6"/>
      <c r="E144" s="30" t="s">
        <v>338</v>
      </c>
      <c r="F144" s="25">
        <v>11263.9121</v>
      </c>
      <c r="G144" s="26"/>
      <c r="H144" s="26">
        <v>11263.9121</v>
      </c>
      <c r="I144" s="27"/>
      <c r="J144" s="25">
        <v>2668.3435599999998</v>
      </c>
      <c r="K144" s="26"/>
      <c r="L144" s="26">
        <v>2668.3435599999998</v>
      </c>
      <c r="M144" s="28"/>
      <c r="N144" s="26">
        <f t="shared" si="8"/>
        <v>23.689314478936673</v>
      </c>
      <c r="O144" s="26"/>
      <c r="P144" s="26">
        <f t="shared" si="8"/>
        <v>23.689314478936673</v>
      </c>
      <c r="Q144" s="26"/>
    </row>
    <row r="145" spans="1:17" s="5" customFormat="1" ht="12">
      <c r="A145" s="79"/>
      <c r="B145" s="79"/>
      <c r="C145" s="79"/>
      <c r="D145" s="6"/>
      <c r="E145" s="30" t="s">
        <v>339</v>
      </c>
      <c r="F145" s="25">
        <v>134798.747</v>
      </c>
      <c r="G145" s="26"/>
      <c r="H145" s="26">
        <v>134798.747</v>
      </c>
      <c r="I145" s="27"/>
      <c r="J145" s="25">
        <v>99176.735849999997</v>
      </c>
      <c r="K145" s="26"/>
      <c r="L145" s="26">
        <v>99176.735849999997</v>
      </c>
      <c r="M145" s="28"/>
      <c r="N145" s="26">
        <f t="shared" si="8"/>
        <v>73.573930067762419</v>
      </c>
      <c r="O145" s="26"/>
      <c r="P145" s="26">
        <f t="shared" si="8"/>
        <v>73.573930067762419</v>
      </c>
      <c r="Q145" s="26"/>
    </row>
    <row r="146" spans="1:17" s="5" customFormat="1" ht="30" customHeight="1">
      <c r="A146" s="79" t="s">
        <v>76</v>
      </c>
      <c r="B146" s="79" t="s">
        <v>80</v>
      </c>
      <c r="C146" s="79" t="s">
        <v>81</v>
      </c>
      <c r="D146" s="59" t="s">
        <v>15</v>
      </c>
      <c r="E146" s="68"/>
      <c r="F146" s="25">
        <f>F147</f>
        <v>7944.9</v>
      </c>
      <c r="G146" s="26"/>
      <c r="H146" s="26">
        <f>H147</f>
        <v>5119.8</v>
      </c>
      <c r="I146" s="27">
        <f>I147</f>
        <v>2825.1000000000004</v>
      </c>
      <c r="J146" s="25">
        <f>J147</f>
        <v>3089.1437999999998</v>
      </c>
      <c r="K146" s="26"/>
      <c r="L146" s="26">
        <f>L147</f>
        <v>2508.6378</v>
      </c>
      <c r="M146" s="28">
        <f>M147</f>
        <v>580.50599999999997</v>
      </c>
      <c r="N146" s="26">
        <f t="shared" si="8"/>
        <v>38.882097949628061</v>
      </c>
      <c r="O146" s="26"/>
      <c r="P146" s="26">
        <f t="shared" si="8"/>
        <v>48.998746044767373</v>
      </c>
      <c r="Q146" s="26">
        <f t="shared" si="8"/>
        <v>20.548157587342036</v>
      </c>
    </row>
    <row r="147" spans="1:17" s="5" customFormat="1" ht="96">
      <c r="A147" s="79"/>
      <c r="B147" s="79"/>
      <c r="C147" s="79"/>
      <c r="D147" s="6" t="s">
        <v>177</v>
      </c>
      <c r="E147" s="68"/>
      <c r="F147" s="25">
        <f>F148+F149</f>
        <v>7944.9</v>
      </c>
      <c r="G147" s="26"/>
      <c r="H147" s="26">
        <f>H148+H149</f>
        <v>5119.8</v>
      </c>
      <c r="I147" s="27">
        <f>I148+I149</f>
        <v>2825.1000000000004</v>
      </c>
      <c r="J147" s="25">
        <f>J148+J149</f>
        <v>3089.1437999999998</v>
      </c>
      <c r="K147" s="26"/>
      <c r="L147" s="26">
        <f>L148+L149</f>
        <v>2508.6378</v>
      </c>
      <c r="M147" s="28">
        <f>M148+M149</f>
        <v>580.50599999999997</v>
      </c>
      <c r="N147" s="26">
        <f t="shared" si="8"/>
        <v>38.882097949628061</v>
      </c>
      <c r="O147" s="26"/>
      <c r="P147" s="26">
        <f t="shared" si="8"/>
        <v>48.998746044767373</v>
      </c>
      <c r="Q147" s="26">
        <f t="shared" si="8"/>
        <v>20.548157587342036</v>
      </c>
    </row>
    <row r="148" spans="1:17" s="5" customFormat="1" ht="12">
      <c r="A148" s="79"/>
      <c r="B148" s="79"/>
      <c r="C148" s="79"/>
      <c r="D148" s="6"/>
      <c r="E148" s="68" t="s">
        <v>340</v>
      </c>
      <c r="F148" s="25">
        <f>H148+I148</f>
        <v>4248.3999999999996</v>
      </c>
      <c r="G148" s="26"/>
      <c r="H148" s="26">
        <v>2775</v>
      </c>
      <c r="I148" s="27">
        <v>1473.4</v>
      </c>
      <c r="J148" s="25">
        <f>L148+M148</f>
        <v>1622.2052000000001</v>
      </c>
      <c r="K148" s="26"/>
      <c r="L148" s="26">
        <v>1314.3132000000001</v>
      </c>
      <c r="M148" s="28">
        <v>307.892</v>
      </c>
      <c r="N148" s="26">
        <f t="shared" si="8"/>
        <v>38.183909236418422</v>
      </c>
      <c r="O148" s="26"/>
      <c r="P148" s="26">
        <f t="shared" si="8"/>
        <v>47.362637837837838</v>
      </c>
      <c r="Q148" s="26">
        <f t="shared" si="8"/>
        <v>20.89670150671915</v>
      </c>
    </row>
    <row r="149" spans="1:17" s="5" customFormat="1" ht="12">
      <c r="A149" s="79"/>
      <c r="B149" s="79"/>
      <c r="C149" s="79"/>
      <c r="D149" s="6"/>
      <c r="E149" s="68" t="s">
        <v>341</v>
      </c>
      <c r="F149" s="25">
        <f>H149+I149</f>
        <v>3696.5</v>
      </c>
      <c r="G149" s="26"/>
      <c r="H149" s="26">
        <v>2344.8000000000002</v>
      </c>
      <c r="I149" s="27">
        <v>1351.7</v>
      </c>
      <c r="J149" s="25">
        <f>L149+M149</f>
        <v>1466.9386</v>
      </c>
      <c r="K149" s="26"/>
      <c r="L149" s="26">
        <v>1194.3245999999999</v>
      </c>
      <c r="M149" s="28">
        <v>272.61399999999998</v>
      </c>
      <c r="N149" s="26">
        <f t="shared" si="8"/>
        <v>39.684528608142841</v>
      </c>
      <c r="O149" s="26"/>
      <c r="P149" s="26">
        <f t="shared" si="8"/>
        <v>50.935030706243602</v>
      </c>
      <c r="Q149" s="26">
        <f t="shared" si="8"/>
        <v>20.168232595990233</v>
      </c>
    </row>
    <row r="150" spans="1:17" s="5" customFormat="1" ht="29.25" customHeight="1">
      <c r="A150" s="79" t="s">
        <v>362</v>
      </c>
      <c r="B150" s="79" t="s">
        <v>363</v>
      </c>
      <c r="C150" s="79" t="s">
        <v>82</v>
      </c>
      <c r="D150" s="59" t="s">
        <v>15</v>
      </c>
      <c r="E150" s="68"/>
      <c r="F150" s="25">
        <v>100</v>
      </c>
      <c r="G150" s="26"/>
      <c r="H150" s="26">
        <v>100</v>
      </c>
      <c r="I150" s="27">
        <v>0</v>
      </c>
      <c r="J150" s="25">
        <v>0</v>
      </c>
      <c r="K150" s="26"/>
      <c r="L150" s="26">
        <v>0</v>
      </c>
      <c r="M150" s="28">
        <v>0</v>
      </c>
      <c r="N150" s="26">
        <f t="shared" si="8"/>
        <v>0</v>
      </c>
      <c r="O150" s="26"/>
      <c r="P150" s="26">
        <f t="shared" si="8"/>
        <v>0</v>
      </c>
      <c r="Q150" s="26"/>
    </row>
    <row r="151" spans="1:17" s="5" customFormat="1" ht="96">
      <c r="A151" s="79"/>
      <c r="B151" s="79"/>
      <c r="C151" s="79"/>
      <c r="D151" s="6" t="s">
        <v>177</v>
      </c>
      <c r="E151" s="68"/>
      <c r="F151" s="25">
        <v>100</v>
      </c>
      <c r="G151" s="26"/>
      <c r="H151" s="26">
        <v>100</v>
      </c>
      <c r="I151" s="27">
        <v>0</v>
      </c>
      <c r="J151" s="25">
        <v>0</v>
      </c>
      <c r="K151" s="26"/>
      <c r="L151" s="26">
        <v>0</v>
      </c>
      <c r="M151" s="28">
        <v>0</v>
      </c>
      <c r="N151" s="26">
        <f t="shared" si="8"/>
        <v>0</v>
      </c>
      <c r="O151" s="26"/>
      <c r="P151" s="26">
        <f t="shared" si="8"/>
        <v>0</v>
      </c>
      <c r="Q151" s="26"/>
    </row>
    <row r="152" spans="1:17" s="5" customFormat="1" ht="12">
      <c r="A152" s="79"/>
      <c r="B152" s="79"/>
      <c r="C152" s="79"/>
      <c r="D152" s="6"/>
      <c r="E152" s="30" t="s">
        <v>342</v>
      </c>
      <c r="F152" s="25">
        <v>100</v>
      </c>
      <c r="G152" s="26"/>
      <c r="H152" s="26">
        <v>100</v>
      </c>
      <c r="I152" s="27"/>
      <c r="J152" s="25">
        <v>0</v>
      </c>
      <c r="K152" s="26"/>
      <c r="L152" s="26">
        <v>0</v>
      </c>
      <c r="M152" s="28"/>
      <c r="N152" s="26">
        <f t="shared" si="8"/>
        <v>0</v>
      </c>
      <c r="O152" s="26"/>
      <c r="P152" s="26">
        <f t="shared" si="8"/>
        <v>0</v>
      </c>
      <c r="Q152" s="26"/>
    </row>
    <row r="153" spans="1:17" s="5" customFormat="1" ht="27" customHeight="1">
      <c r="A153" s="79" t="s">
        <v>79</v>
      </c>
      <c r="B153" s="79" t="s">
        <v>83</v>
      </c>
      <c r="C153" s="79" t="s">
        <v>84</v>
      </c>
      <c r="D153" s="59" t="s">
        <v>15</v>
      </c>
      <c r="E153" s="68"/>
      <c r="F153" s="25">
        <v>900</v>
      </c>
      <c r="G153" s="26"/>
      <c r="H153" s="26">
        <v>900</v>
      </c>
      <c r="I153" s="27"/>
      <c r="J153" s="25">
        <v>0</v>
      </c>
      <c r="K153" s="26"/>
      <c r="L153" s="26">
        <v>0</v>
      </c>
      <c r="M153" s="28"/>
      <c r="N153" s="26">
        <f t="shared" ref="N153:Q168" si="33">J153/F153*100</f>
        <v>0</v>
      </c>
      <c r="O153" s="26"/>
      <c r="P153" s="26">
        <f t="shared" ref="P153:Q162" si="34">L153/H153*100</f>
        <v>0</v>
      </c>
      <c r="Q153" s="26"/>
    </row>
    <row r="154" spans="1:17" s="5" customFormat="1" ht="96">
      <c r="A154" s="79"/>
      <c r="B154" s="79"/>
      <c r="C154" s="79"/>
      <c r="D154" s="6" t="s">
        <v>177</v>
      </c>
      <c r="E154" s="68"/>
      <c r="F154" s="25">
        <v>900</v>
      </c>
      <c r="G154" s="26"/>
      <c r="H154" s="26">
        <v>900</v>
      </c>
      <c r="I154" s="27"/>
      <c r="J154" s="25">
        <v>0</v>
      </c>
      <c r="K154" s="26"/>
      <c r="L154" s="26">
        <v>0</v>
      </c>
      <c r="M154" s="28"/>
      <c r="N154" s="26">
        <f t="shared" si="33"/>
        <v>0</v>
      </c>
      <c r="O154" s="26"/>
      <c r="P154" s="26">
        <f t="shared" si="34"/>
        <v>0</v>
      </c>
      <c r="Q154" s="26"/>
    </row>
    <row r="155" spans="1:17" s="5" customFormat="1" ht="12">
      <c r="A155" s="79"/>
      <c r="B155" s="79"/>
      <c r="C155" s="79"/>
      <c r="D155" s="6"/>
      <c r="E155" s="30" t="s">
        <v>180</v>
      </c>
      <c r="F155" s="25">
        <v>900</v>
      </c>
      <c r="G155" s="26"/>
      <c r="H155" s="26">
        <v>900</v>
      </c>
      <c r="I155" s="27"/>
      <c r="J155" s="25">
        <v>0</v>
      </c>
      <c r="K155" s="26"/>
      <c r="L155" s="26">
        <v>0</v>
      </c>
      <c r="M155" s="28"/>
      <c r="N155" s="26">
        <f t="shared" si="33"/>
        <v>0</v>
      </c>
      <c r="O155" s="26"/>
      <c r="P155" s="26">
        <f t="shared" si="34"/>
        <v>0</v>
      </c>
      <c r="Q155" s="26"/>
    </row>
    <row r="156" spans="1:17" s="5" customFormat="1" ht="128.25" customHeight="1">
      <c r="A156" s="79" t="s">
        <v>364</v>
      </c>
      <c r="B156" s="79" t="s">
        <v>85</v>
      </c>
      <c r="C156" s="79" t="s">
        <v>181</v>
      </c>
      <c r="D156" s="59" t="s">
        <v>15</v>
      </c>
      <c r="E156" s="68"/>
      <c r="F156" s="25">
        <f>F157</f>
        <v>11426.122499999999</v>
      </c>
      <c r="G156" s="26">
        <f t="shared" ref="G156:I156" si="35">G157</f>
        <v>11169.409170000001</v>
      </c>
      <c r="H156" s="26">
        <f t="shared" si="35"/>
        <v>227.95500000000001</v>
      </c>
      <c r="I156" s="27">
        <f t="shared" si="35"/>
        <v>28.758330000000001</v>
      </c>
      <c r="J156" s="25">
        <v>0</v>
      </c>
      <c r="K156" s="26">
        <v>0</v>
      </c>
      <c r="L156" s="26">
        <v>0</v>
      </c>
      <c r="M156" s="28">
        <v>0</v>
      </c>
      <c r="N156" s="26">
        <f t="shared" si="33"/>
        <v>0</v>
      </c>
      <c r="O156" s="26">
        <f t="shared" si="33"/>
        <v>0</v>
      </c>
      <c r="P156" s="26">
        <f t="shared" si="34"/>
        <v>0</v>
      </c>
      <c r="Q156" s="26">
        <f t="shared" si="34"/>
        <v>0</v>
      </c>
    </row>
    <row r="157" spans="1:17" s="5" customFormat="1" ht="150.75" customHeight="1">
      <c r="A157" s="79"/>
      <c r="B157" s="79"/>
      <c r="C157" s="79"/>
      <c r="D157" s="6" t="s">
        <v>177</v>
      </c>
      <c r="E157" s="68"/>
      <c r="F157" s="25">
        <f>F158+F159</f>
        <v>11426.122499999999</v>
      </c>
      <c r="G157" s="26">
        <f t="shared" ref="G157:I157" si="36">G158+G159</f>
        <v>11169.409170000001</v>
      </c>
      <c r="H157" s="26">
        <f t="shared" si="36"/>
        <v>227.95500000000001</v>
      </c>
      <c r="I157" s="27">
        <f t="shared" si="36"/>
        <v>28.758330000000001</v>
      </c>
      <c r="J157" s="25">
        <v>0</v>
      </c>
      <c r="K157" s="26">
        <v>0</v>
      </c>
      <c r="L157" s="26">
        <v>0</v>
      </c>
      <c r="M157" s="28">
        <v>0</v>
      </c>
      <c r="N157" s="26">
        <f t="shared" si="33"/>
        <v>0</v>
      </c>
      <c r="O157" s="26">
        <f t="shared" si="33"/>
        <v>0</v>
      </c>
      <c r="P157" s="26">
        <f t="shared" si="34"/>
        <v>0</v>
      </c>
      <c r="Q157" s="26">
        <f t="shared" si="34"/>
        <v>0</v>
      </c>
    </row>
    <row r="158" spans="1:17" s="5" customFormat="1" ht="12">
      <c r="A158" s="79"/>
      <c r="B158" s="79"/>
      <c r="C158" s="79"/>
      <c r="D158" s="6"/>
      <c r="E158" s="30" t="s">
        <v>182</v>
      </c>
      <c r="F158" s="25">
        <f>G158+H158+I158</f>
        <v>9521.7224999999999</v>
      </c>
      <c r="G158" s="26">
        <v>9307.8091700000004</v>
      </c>
      <c r="H158" s="26">
        <v>189.95500000000001</v>
      </c>
      <c r="I158" s="27">
        <v>23.95833</v>
      </c>
      <c r="J158" s="25">
        <v>0</v>
      </c>
      <c r="K158" s="26">
        <v>0</v>
      </c>
      <c r="L158" s="26">
        <v>0</v>
      </c>
      <c r="M158" s="28">
        <v>0</v>
      </c>
      <c r="N158" s="26">
        <f t="shared" si="33"/>
        <v>0</v>
      </c>
      <c r="O158" s="26">
        <f t="shared" si="33"/>
        <v>0</v>
      </c>
      <c r="P158" s="26">
        <f t="shared" si="34"/>
        <v>0</v>
      </c>
      <c r="Q158" s="26">
        <f t="shared" si="34"/>
        <v>0</v>
      </c>
    </row>
    <row r="159" spans="1:17" s="5" customFormat="1" ht="12">
      <c r="A159" s="79"/>
      <c r="B159" s="79"/>
      <c r="C159" s="79"/>
      <c r="D159" s="6"/>
      <c r="E159" s="30" t="s">
        <v>183</v>
      </c>
      <c r="F159" s="25">
        <f>G159+H159+I159</f>
        <v>1904.3999999999999</v>
      </c>
      <c r="G159" s="26">
        <v>1861.6</v>
      </c>
      <c r="H159" s="26">
        <v>38</v>
      </c>
      <c r="I159" s="27">
        <v>4.8</v>
      </c>
      <c r="J159" s="25">
        <v>0</v>
      </c>
      <c r="K159" s="26">
        <v>0</v>
      </c>
      <c r="L159" s="26">
        <v>0</v>
      </c>
      <c r="M159" s="28">
        <v>0</v>
      </c>
      <c r="N159" s="26">
        <f t="shared" si="33"/>
        <v>0</v>
      </c>
      <c r="O159" s="26">
        <f t="shared" si="33"/>
        <v>0</v>
      </c>
      <c r="P159" s="26">
        <f t="shared" si="34"/>
        <v>0</v>
      </c>
      <c r="Q159" s="26">
        <f t="shared" si="34"/>
        <v>0</v>
      </c>
    </row>
    <row r="160" spans="1:17" s="5" customFormat="1" ht="90" customHeight="1">
      <c r="A160" s="73" t="s">
        <v>365</v>
      </c>
      <c r="B160" s="73" t="s">
        <v>86</v>
      </c>
      <c r="C160" s="73" t="s">
        <v>184</v>
      </c>
      <c r="D160" s="59" t="s">
        <v>15</v>
      </c>
      <c r="E160" s="68"/>
      <c r="F160" s="25">
        <f>F161</f>
        <v>11265.436999999998</v>
      </c>
      <c r="G160" s="26">
        <f t="shared" ref="G160:I160" si="37">G161</f>
        <v>11012.349179999999</v>
      </c>
      <c r="H160" s="26">
        <f t="shared" si="37"/>
        <v>224.74181999999999</v>
      </c>
      <c r="I160" s="27">
        <f t="shared" si="37"/>
        <v>28.346</v>
      </c>
      <c r="J160" s="25">
        <f>J161</f>
        <v>83.708700000000007</v>
      </c>
      <c r="K160" s="26">
        <f t="shared" ref="K160:K161" si="38">K161</f>
        <v>81.828100000000006</v>
      </c>
      <c r="L160" s="26">
        <f t="shared" ref="L160:L161" si="39">L161</f>
        <v>1.6699600000000001</v>
      </c>
      <c r="M160" s="28">
        <f t="shared" ref="M160:M161" si="40">M161</f>
        <v>0.21063999999999999</v>
      </c>
      <c r="N160" s="26">
        <f t="shared" si="33"/>
        <v>0.7430577260340635</v>
      </c>
      <c r="O160" s="26">
        <f t="shared" si="33"/>
        <v>0.74305762251538054</v>
      </c>
      <c r="P160" s="26">
        <f t="shared" si="34"/>
        <v>0.74305707767250451</v>
      </c>
      <c r="Q160" s="26">
        <f t="shared" si="34"/>
        <v>0.74310308332745356</v>
      </c>
    </row>
    <row r="161" spans="1:17" s="5" customFormat="1" ht="96">
      <c r="A161" s="74"/>
      <c r="B161" s="74"/>
      <c r="C161" s="74"/>
      <c r="D161" s="6" t="s">
        <v>177</v>
      </c>
      <c r="E161" s="68"/>
      <c r="F161" s="25">
        <f>F162</f>
        <v>11265.436999999998</v>
      </c>
      <c r="G161" s="26">
        <f t="shared" ref="G161:I161" si="41">G162</f>
        <v>11012.349179999999</v>
      </c>
      <c r="H161" s="26">
        <f t="shared" si="41"/>
        <v>224.74181999999999</v>
      </c>
      <c r="I161" s="27">
        <f t="shared" si="41"/>
        <v>28.346</v>
      </c>
      <c r="J161" s="25">
        <f>J162</f>
        <v>83.708700000000007</v>
      </c>
      <c r="K161" s="26">
        <f t="shared" si="38"/>
        <v>81.828100000000006</v>
      </c>
      <c r="L161" s="26">
        <f t="shared" si="39"/>
        <v>1.6699600000000001</v>
      </c>
      <c r="M161" s="28">
        <f t="shared" si="40"/>
        <v>0.21063999999999999</v>
      </c>
      <c r="N161" s="26">
        <f t="shared" si="33"/>
        <v>0.7430577260340635</v>
      </c>
      <c r="O161" s="26">
        <f t="shared" si="33"/>
        <v>0.74305762251538054</v>
      </c>
      <c r="P161" s="26">
        <f t="shared" si="34"/>
        <v>0.74305707767250451</v>
      </c>
      <c r="Q161" s="26">
        <f t="shared" si="34"/>
        <v>0.74310308332745356</v>
      </c>
    </row>
    <row r="162" spans="1:17" s="5" customFormat="1" ht="60" customHeight="1">
      <c r="A162" s="75"/>
      <c r="B162" s="75"/>
      <c r="C162" s="75"/>
      <c r="D162" s="6"/>
      <c r="E162" s="30" t="s">
        <v>185</v>
      </c>
      <c r="F162" s="25">
        <f>G162+H162+I162</f>
        <v>11265.436999999998</v>
      </c>
      <c r="G162" s="26">
        <v>11012.349179999999</v>
      </c>
      <c r="H162" s="26">
        <v>224.74181999999999</v>
      </c>
      <c r="I162" s="27">
        <v>28.346</v>
      </c>
      <c r="J162" s="25">
        <f>K162+L162+M162</f>
        <v>83.708700000000007</v>
      </c>
      <c r="K162" s="26">
        <v>81.828100000000006</v>
      </c>
      <c r="L162" s="26">
        <v>1.6699600000000001</v>
      </c>
      <c r="M162" s="28">
        <v>0.21063999999999999</v>
      </c>
      <c r="N162" s="26">
        <f t="shared" si="33"/>
        <v>0.7430577260340635</v>
      </c>
      <c r="O162" s="26">
        <f t="shared" si="33"/>
        <v>0.74305762251538054</v>
      </c>
      <c r="P162" s="26">
        <f t="shared" si="34"/>
        <v>0.74305707767250451</v>
      </c>
      <c r="Q162" s="26">
        <f t="shared" si="34"/>
        <v>0.74310308332745356</v>
      </c>
    </row>
    <row r="163" spans="1:17" s="5" customFormat="1" ht="44.25" customHeight="1">
      <c r="A163" s="73" t="s">
        <v>366</v>
      </c>
      <c r="B163" s="73" t="s">
        <v>367</v>
      </c>
      <c r="C163" s="73" t="s">
        <v>87</v>
      </c>
      <c r="D163" s="59" t="s">
        <v>15</v>
      </c>
      <c r="E163" s="68"/>
      <c r="F163" s="25">
        <f>F164</f>
        <v>39216.199999999997</v>
      </c>
      <c r="G163" s="26">
        <f t="shared" ref="G163:K163" si="42">G164</f>
        <v>39216.199999999997</v>
      </c>
      <c r="H163" s="26"/>
      <c r="I163" s="27"/>
      <c r="J163" s="25">
        <f t="shared" si="42"/>
        <v>23335.023099999999</v>
      </c>
      <c r="K163" s="26">
        <f t="shared" si="42"/>
        <v>23335.023099999999</v>
      </c>
      <c r="L163" s="26"/>
      <c r="M163" s="28"/>
      <c r="N163" s="26">
        <f t="shared" si="33"/>
        <v>59.503529408764742</v>
      </c>
      <c r="O163" s="26">
        <f t="shared" si="33"/>
        <v>59.503529408764742</v>
      </c>
      <c r="P163" s="26"/>
      <c r="Q163" s="26"/>
    </row>
    <row r="164" spans="1:17" s="5" customFormat="1" ht="12">
      <c r="A164" s="74"/>
      <c r="B164" s="74"/>
      <c r="C164" s="74"/>
      <c r="D164" s="6" t="s">
        <v>61</v>
      </c>
      <c r="E164" s="68"/>
      <c r="F164" s="25">
        <f>F165+F166</f>
        <v>39216.199999999997</v>
      </c>
      <c r="G164" s="26">
        <f>G165+G166</f>
        <v>39216.199999999997</v>
      </c>
      <c r="H164" s="26"/>
      <c r="I164" s="27"/>
      <c r="J164" s="25">
        <f>J165+J166</f>
        <v>23335.023099999999</v>
      </c>
      <c r="K164" s="26">
        <f>K165+K166</f>
        <v>23335.023099999999</v>
      </c>
      <c r="L164" s="26"/>
      <c r="M164" s="28"/>
      <c r="N164" s="26">
        <f>J164/F164*100</f>
        <v>59.503529408764742</v>
      </c>
      <c r="O164" s="26">
        <f>K164/G164*100</f>
        <v>59.503529408764742</v>
      </c>
      <c r="P164" s="26"/>
      <c r="Q164" s="26"/>
    </row>
    <row r="165" spans="1:17" s="5" customFormat="1" ht="12">
      <c r="A165" s="74"/>
      <c r="B165" s="74"/>
      <c r="C165" s="74"/>
      <c r="D165" s="6"/>
      <c r="E165" s="30" t="s">
        <v>343</v>
      </c>
      <c r="F165" s="25">
        <v>25388.7</v>
      </c>
      <c r="G165" s="26">
        <v>25388.7</v>
      </c>
      <c r="H165" s="26"/>
      <c r="I165" s="27"/>
      <c r="J165" s="25">
        <v>14809.383309999999</v>
      </c>
      <c r="K165" s="26">
        <v>14809.383309999999</v>
      </c>
      <c r="L165" s="26"/>
      <c r="M165" s="28"/>
      <c r="N165" s="26">
        <f t="shared" si="33"/>
        <v>58.330608932320281</v>
      </c>
      <c r="O165" s="26">
        <f t="shared" si="33"/>
        <v>58.330608932320281</v>
      </c>
      <c r="P165" s="26"/>
      <c r="Q165" s="26"/>
    </row>
    <row r="166" spans="1:17" s="5" customFormat="1" ht="12">
      <c r="A166" s="75"/>
      <c r="B166" s="75"/>
      <c r="C166" s="75"/>
      <c r="D166" s="6"/>
      <c r="E166" s="30" t="s">
        <v>344</v>
      </c>
      <c r="F166" s="25">
        <v>13827.5</v>
      </c>
      <c r="G166" s="26">
        <v>13827.5</v>
      </c>
      <c r="H166" s="26"/>
      <c r="I166" s="27"/>
      <c r="J166" s="25">
        <v>8525.6397899999993</v>
      </c>
      <c r="K166" s="26">
        <v>8525.6397899999993</v>
      </c>
      <c r="L166" s="26"/>
      <c r="M166" s="28"/>
      <c r="N166" s="26">
        <f t="shared" si="33"/>
        <v>61.657131007051156</v>
      </c>
      <c r="O166" s="26">
        <f t="shared" si="33"/>
        <v>61.657131007051156</v>
      </c>
      <c r="P166" s="26"/>
      <c r="Q166" s="26"/>
    </row>
    <row r="167" spans="1:17" s="5" customFormat="1" ht="44.25" customHeight="1">
      <c r="A167" s="73" t="s">
        <v>368</v>
      </c>
      <c r="B167" s="73" t="s">
        <v>88</v>
      </c>
      <c r="C167" s="73" t="s">
        <v>369</v>
      </c>
      <c r="D167" s="59" t="s">
        <v>15</v>
      </c>
      <c r="E167" s="68"/>
      <c r="F167" s="25">
        <f>F168</f>
        <v>39347.527000000002</v>
      </c>
      <c r="G167" s="26">
        <f t="shared" ref="G167:M167" si="43">G168</f>
        <v>33394.800000000003</v>
      </c>
      <c r="H167" s="26">
        <f t="shared" si="43"/>
        <v>5893.2000000000007</v>
      </c>
      <c r="I167" s="27">
        <f t="shared" si="43"/>
        <v>59.527000000000001</v>
      </c>
      <c r="J167" s="25">
        <f t="shared" si="43"/>
        <v>16977.6757</v>
      </c>
      <c r="K167" s="26">
        <f t="shared" si="43"/>
        <v>14409.192299999999</v>
      </c>
      <c r="L167" s="26">
        <f t="shared" si="43"/>
        <v>2542.79864</v>
      </c>
      <c r="M167" s="28">
        <f t="shared" si="43"/>
        <v>25.684760000000001</v>
      </c>
      <c r="N167" s="26">
        <f t="shared" si="33"/>
        <v>43.14801207201662</v>
      </c>
      <c r="O167" s="26">
        <f t="shared" si="33"/>
        <v>43.148011965934806</v>
      </c>
      <c r="P167" s="26">
        <f t="shared" si="33"/>
        <v>43.148011945971618</v>
      </c>
      <c r="Q167" s="26">
        <f t="shared" si="33"/>
        <v>43.148084062694245</v>
      </c>
    </row>
    <row r="168" spans="1:17" s="5" customFormat="1" ht="12">
      <c r="A168" s="74"/>
      <c r="B168" s="74"/>
      <c r="C168" s="74"/>
      <c r="D168" s="6" t="s">
        <v>61</v>
      </c>
      <c r="E168" s="68"/>
      <c r="F168" s="25">
        <f>F169+F170</f>
        <v>39347.527000000002</v>
      </c>
      <c r="G168" s="26">
        <f t="shared" ref="G168:M168" si="44">G169+G170</f>
        <v>33394.800000000003</v>
      </c>
      <c r="H168" s="26">
        <f t="shared" si="44"/>
        <v>5893.2000000000007</v>
      </c>
      <c r="I168" s="27">
        <f t="shared" si="44"/>
        <v>59.527000000000001</v>
      </c>
      <c r="J168" s="25">
        <f t="shared" si="44"/>
        <v>16977.6757</v>
      </c>
      <c r="K168" s="26">
        <f t="shared" si="44"/>
        <v>14409.192299999999</v>
      </c>
      <c r="L168" s="26">
        <f t="shared" si="44"/>
        <v>2542.79864</v>
      </c>
      <c r="M168" s="28">
        <f t="shared" si="44"/>
        <v>25.684760000000001</v>
      </c>
      <c r="N168" s="26">
        <f t="shared" si="33"/>
        <v>43.14801207201662</v>
      </c>
      <c r="O168" s="26">
        <f t="shared" si="33"/>
        <v>43.148011965934806</v>
      </c>
      <c r="P168" s="26">
        <f t="shared" si="33"/>
        <v>43.148011945971618</v>
      </c>
      <c r="Q168" s="26">
        <f t="shared" si="33"/>
        <v>43.148084062694245</v>
      </c>
    </row>
    <row r="169" spans="1:17" s="5" customFormat="1" ht="12">
      <c r="A169" s="74"/>
      <c r="B169" s="74"/>
      <c r="C169" s="74"/>
      <c r="D169" s="6"/>
      <c r="E169" s="30" t="s">
        <v>345</v>
      </c>
      <c r="F169" s="25">
        <f>G169+H169+I169</f>
        <v>21434.627</v>
      </c>
      <c r="G169" s="26">
        <v>18191.7</v>
      </c>
      <c r="H169" s="26">
        <v>3210.3</v>
      </c>
      <c r="I169" s="27">
        <v>32.627000000000002</v>
      </c>
      <c r="J169" s="25">
        <f>K169+L169+M169</f>
        <v>8880.8339800000012</v>
      </c>
      <c r="K169" s="26">
        <v>7537.2887799999999</v>
      </c>
      <c r="L169" s="26">
        <v>1330.1098099999999</v>
      </c>
      <c r="M169" s="28">
        <v>13.43539</v>
      </c>
      <c r="N169" s="26">
        <f t="shared" ref="N169:Q184" si="45">J169/F169*100</f>
        <v>41.432183447838867</v>
      </c>
      <c r="O169" s="26">
        <f t="shared" si="45"/>
        <v>41.432569688374365</v>
      </c>
      <c r="P169" s="26">
        <f t="shared" si="45"/>
        <v>41.432570476279473</v>
      </c>
      <c r="Q169" s="26">
        <f t="shared" si="45"/>
        <v>41.178747662978509</v>
      </c>
    </row>
    <row r="170" spans="1:17" s="5" customFormat="1" ht="12">
      <c r="A170" s="75"/>
      <c r="B170" s="75"/>
      <c r="C170" s="75"/>
      <c r="D170" s="6"/>
      <c r="E170" s="30" t="s">
        <v>346</v>
      </c>
      <c r="F170" s="25">
        <v>17912.900000000001</v>
      </c>
      <c r="G170" s="26">
        <v>15203.1</v>
      </c>
      <c r="H170" s="26">
        <v>2682.9</v>
      </c>
      <c r="I170" s="27">
        <v>26.9</v>
      </c>
      <c r="J170" s="25">
        <f>K170+L170+M170</f>
        <v>8096.8417200000004</v>
      </c>
      <c r="K170" s="26">
        <v>6871.9035199999998</v>
      </c>
      <c r="L170" s="26">
        <v>1212.6888300000001</v>
      </c>
      <c r="M170" s="28">
        <v>12.249370000000001</v>
      </c>
      <c r="N170" s="26">
        <f t="shared" si="45"/>
        <v>45.201177475450649</v>
      </c>
      <c r="O170" s="26">
        <f t="shared" si="45"/>
        <v>45.20067302063395</v>
      </c>
      <c r="P170" s="26">
        <f t="shared" si="45"/>
        <v>45.200672033993065</v>
      </c>
      <c r="Q170" s="26">
        <f t="shared" si="45"/>
        <v>45.536691449814128</v>
      </c>
    </row>
    <row r="171" spans="1:17" s="5" customFormat="1" ht="44.25" customHeight="1">
      <c r="A171" s="73" t="s">
        <v>370</v>
      </c>
      <c r="B171" s="73" t="s">
        <v>95</v>
      </c>
      <c r="C171" s="73" t="s">
        <v>371</v>
      </c>
      <c r="D171" s="59" t="s">
        <v>15</v>
      </c>
      <c r="E171" s="68"/>
      <c r="F171" s="25">
        <f>F172</f>
        <v>1620.4</v>
      </c>
      <c r="G171" s="26">
        <f t="shared" ref="G171:M172" si="46">G172</f>
        <v>1584</v>
      </c>
      <c r="H171" s="26">
        <f t="shared" si="46"/>
        <v>32.326999999999998</v>
      </c>
      <c r="I171" s="27">
        <f t="shared" si="46"/>
        <v>4.077</v>
      </c>
      <c r="J171" s="25">
        <f t="shared" si="46"/>
        <v>115.16405999999999</v>
      </c>
      <c r="K171" s="26">
        <f t="shared" si="46"/>
        <v>112.57680999999999</v>
      </c>
      <c r="L171" s="26">
        <f t="shared" si="46"/>
        <v>2.2974899999999998</v>
      </c>
      <c r="M171" s="28">
        <f t="shared" si="46"/>
        <v>0.28976000000000002</v>
      </c>
      <c r="N171" s="26">
        <f t="shared" si="45"/>
        <v>7.1071377437669696</v>
      </c>
      <c r="O171" s="26">
        <f t="shared" si="45"/>
        <v>7.1071218434343431</v>
      </c>
      <c r="P171" s="26">
        <f t="shared" si="45"/>
        <v>7.1070312741671042</v>
      </c>
      <c r="Q171" s="26">
        <f t="shared" si="45"/>
        <v>7.1071866568555313</v>
      </c>
    </row>
    <row r="172" spans="1:17" s="5" customFormat="1" ht="12">
      <c r="A172" s="74"/>
      <c r="B172" s="74"/>
      <c r="C172" s="74"/>
      <c r="D172" s="6" t="s">
        <v>61</v>
      </c>
      <c r="E172" s="68"/>
      <c r="F172" s="25">
        <f>F173</f>
        <v>1620.4</v>
      </c>
      <c r="G172" s="26">
        <f t="shared" si="46"/>
        <v>1584</v>
      </c>
      <c r="H172" s="26">
        <f t="shared" si="46"/>
        <v>32.326999999999998</v>
      </c>
      <c r="I172" s="27">
        <f t="shared" si="46"/>
        <v>4.077</v>
      </c>
      <c r="J172" s="25">
        <f t="shared" si="46"/>
        <v>115.16405999999999</v>
      </c>
      <c r="K172" s="26">
        <f t="shared" si="46"/>
        <v>112.57680999999999</v>
      </c>
      <c r="L172" s="26">
        <f t="shared" si="46"/>
        <v>2.2974899999999998</v>
      </c>
      <c r="M172" s="28">
        <f t="shared" si="46"/>
        <v>0.28976000000000002</v>
      </c>
      <c r="N172" s="26">
        <f t="shared" si="45"/>
        <v>7.1071377437669696</v>
      </c>
      <c r="O172" s="26">
        <f t="shared" si="45"/>
        <v>7.1071218434343431</v>
      </c>
      <c r="P172" s="26">
        <f t="shared" si="45"/>
        <v>7.1070312741671042</v>
      </c>
      <c r="Q172" s="26">
        <f t="shared" si="45"/>
        <v>7.1071866568555313</v>
      </c>
    </row>
    <row r="173" spans="1:17" s="5" customFormat="1" ht="12">
      <c r="A173" s="74"/>
      <c r="B173" s="74"/>
      <c r="C173" s="74"/>
      <c r="D173" s="6"/>
      <c r="E173" s="30" t="s">
        <v>347</v>
      </c>
      <c r="F173" s="25">
        <v>1620.4</v>
      </c>
      <c r="G173" s="26">
        <v>1584</v>
      </c>
      <c r="H173" s="26">
        <v>32.326999999999998</v>
      </c>
      <c r="I173" s="27">
        <v>4.077</v>
      </c>
      <c r="J173" s="25">
        <f>K173+L173+M173</f>
        <v>115.16405999999999</v>
      </c>
      <c r="K173" s="26">
        <v>112.57680999999999</v>
      </c>
      <c r="L173" s="26">
        <v>2.2974899999999998</v>
      </c>
      <c r="M173" s="28">
        <v>0.28976000000000002</v>
      </c>
      <c r="N173" s="26">
        <f t="shared" si="45"/>
        <v>7.1071377437669696</v>
      </c>
      <c r="O173" s="26">
        <f t="shared" si="45"/>
        <v>7.1071218434343431</v>
      </c>
      <c r="P173" s="26">
        <f t="shared" si="45"/>
        <v>7.1070312741671042</v>
      </c>
      <c r="Q173" s="26">
        <f t="shared" si="45"/>
        <v>7.1071866568555313</v>
      </c>
    </row>
    <row r="174" spans="1:17" s="5" customFormat="1" ht="92.25" customHeight="1">
      <c r="A174" s="79" t="s">
        <v>89</v>
      </c>
      <c r="B174" s="79" t="s">
        <v>90</v>
      </c>
      <c r="C174" s="79" t="s">
        <v>91</v>
      </c>
      <c r="D174" s="59" t="s">
        <v>15</v>
      </c>
      <c r="E174" s="68"/>
      <c r="F174" s="25">
        <f>F175</f>
        <v>14395.60752</v>
      </c>
      <c r="G174" s="26">
        <f t="shared" ref="G174:M174" si="47">G175</f>
        <v>1953.586</v>
      </c>
      <c r="H174" s="26">
        <f t="shared" si="47"/>
        <v>39.869</v>
      </c>
      <c r="I174" s="27">
        <f t="shared" si="47"/>
        <v>12402.15252</v>
      </c>
      <c r="J174" s="25">
        <f t="shared" si="47"/>
        <v>8486.5770899999989</v>
      </c>
      <c r="K174" s="26">
        <f t="shared" si="47"/>
        <v>132.51149000000001</v>
      </c>
      <c r="L174" s="26">
        <f t="shared" si="47"/>
        <v>2.70431</v>
      </c>
      <c r="M174" s="28">
        <f t="shared" si="47"/>
        <v>8351.3612899999989</v>
      </c>
      <c r="N174" s="26">
        <f t="shared" si="45"/>
        <v>58.952545616497872</v>
      </c>
      <c r="O174" s="26">
        <f t="shared" si="45"/>
        <v>6.7829872859449249</v>
      </c>
      <c r="P174" s="26">
        <f t="shared" si="45"/>
        <v>6.7829892899245028</v>
      </c>
      <c r="Q174" s="26">
        <f t="shared" si="45"/>
        <v>67.33799859768213</v>
      </c>
    </row>
    <row r="175" spans="1:17" s="5" customFormat="1" ht="96">
      <c r="A175" s="79"/>
      <c r="B175" s="79"/>
      <c r="C175" s="79"/>
      <c r="D175" s="6" t="s">
        <v>177</v>
      </c>
      <c r="E175" s="68"/>
      <c r="F175" s="25">
        <f>F176+F177+F178+F179</f>
        <v>14395.60752</v>
      </c>
      <c r="G175" s="26">
        <f t="shared" ref="G175:M175" si="48">G176+G177+G178+G179</f>
        <v>1953.586</v>
      </c>
      <c r="H175" s="26">
        <f t="shared" si="48"/>
        <v>39.869</v>
      </c>
      <c r="I175" s="27">
        <f t="shared" si="48"/>
        <v>12402.15252</v>
      </c>
      <c r="J175" s="25">
        <f t="shared" si="48"/>
        <v>8486.5770899999989</v>
      </c>
      <c r="K175" s="26">
        <f t="shared" si="48"/>
        <v>132.51149000000001</v>
      </c>
      <c r="L175" s="26">
        <f t="shared" si="48"/>
        <v>2.70431</v>
      </c>
      <c r="M175" s="28">
        <f t="shared" si="48"/>
        <v>8351.3612899999989</v>
      </c>
      <c r="N175" s="26">
        <f t="shared" si="45"/>
        <v>58.952545616497872</v>
      </c>
      <c r="O175" s="26">
        <f t="shared" si="45"/>
        <v>6.7829872859449249</v>
      </c>
      <c r="P175" s="26">
        <f t="shared" si="45"/>
        <v>6.7829892899245028</v>
      </c>
      <c r="Q175" s="26">
        <f t="shared" si="45"/>
        <v>67.33799859768213</v>
      </c>
    </row>
    <row r="176" spans="1:17" s="5" customFormat="1" ht="12">
      <c r="A176" s="79"/>
      <c r="B176" s="79"/>
      <c r="C176" s="79"/>
      <c r="D176" s="6"/>
      <c r="E176" s="30" t="s">
        <v>186</v>
      </c>
      <c r="F176" s="25">
        <v>11267.9</v>
      </c>
      <c r="G176" s="26"/>
      <c r="H176" s="26"/>
      <c r="I176" s="27">
        <v>11267.9</v>
      </c>
      <c r="J176" s="25">
        <v>7685.0278699999999</v>
      </c>
      <c r="K176" s="26"/>
      <c r="L176" s="26"/>
      <c r="M176" s="28">
        <v>7685.0278699999999</v>
      </c>
      <c r="N176" s="26">
        <f t="shared" si="45"/>
        <v>68.202840547040708</v>
      </c>
      <c r="O176" s="26"/>
      <c r="P176" s="26"/>
      <c r="Q176" s="26">
        <f t="shared" si="45"/>
        <v>68.202840547040708</v>
      </c>
    </row>
    <row r="177" spans="1:17" s="5" customFormat="1" ht="12">
      <c r="A177" s="79"/>
      <c r="B177" s="79"/>
      <c r="C177" s="79"/>
      <c r="D177" s="6"/>
      <c r="E177" s="30" t="s">
        <v>187</v>
      </c>
      <c r="F177" s="25">
        <v>932.92349999999999</v>
      </c>
      <c r="G177" s="26"/>
      <c r="H177" s="26"/>
      <c r="I177" s="27">
        <v>932.92349999999999</v>
      </c>
      <c r="J177" s="25">
        <v>522.79115000000002</v>
      </c>
      <c r="K177" s="26"/>
      <c r="L177" s="26"/>
      <c r="M177" s="28">
        <v>522.79115000000002</v>
      </c>
      <c r="N177" s="26">
        <f t="shared" si="45"/>
        <v>56.037944161552367</v>
      </c>
      <c r="O177" s="26"/>
      <c r="P177" s="26"/>
      <c r="Q177" s="26">
        <f t="shared" si="45"/>
        <v>56.037944161552367</v>
      </c>
    </row>
    <row r="178" spans="1:17" s="5" customFormat="1" ht="12">
      <c r="A178" s="79"/>
      <c r="B178" s="79"/>
      <c r="C178" s="79"/>
      <c r="D178" s="6"/>
      <c r="E178" s="30" t="s">
        <v>188</v>
      </c>
      <c r="F178" s="25">
        <v>196.3</v>
      </c>
      <c r="G178" s="26"/>
      <c r="H178" s="26"/>
      <c r="I178" s="27">
        <v>196.3</v>
      </c>
      <c r="J178" s="25">
        <v>143.20115000000001</v>
      </c>
      <c r="K178" s="26"/>
      <c r="L178" s="26"/>
      <c r="M178" s="28">
        <v>143.20115000000001</v>
      </c>
      <c r="N178" s="26">
        <f t="shared" si="45"/>
        <v>72.950152827305146</v>
      </c>
      <c r="O178" s="26"/>
      <c r="P178" s="26"/>
      <c r="Q178" s="26">
        <f t="shared" si="45"/>
        <v>72.950152827305146</v>
      </c>
    </row>
    <row r="179" spans="1:17" s="5" customFormat="1" ht="12">
      <c r="A179" s="79"/>
      <c r="B179" s="79"/>
      <c r="C179" s="79"/>
      <c r="D179" s="6"/>
      <c r="E179" s="31" t="s">
        <v>189</v>
      </c>
      <c r="F179" s="25">
        <f>G179+H179+I179</f>
        <v>1998.4840199999999</v>
      </c>
      <c r="G179" s="26">
        <v>1953.586</v>
      </c>
      <c r="H179" s="26">
        <v>39.869</v>
      </c>
      <c r="I179" s="27">
        <v>5.02902</v>
      </c>
      <c r="J179" s="25">
        <f>K179+L179+M179</f>
        <v>135.55691999999999</v>
      </c>
      <c r="K179" s="26">
        <v>132.51149000000001</v>
      </c>
      <c r="L179" s="26">
        <v>2.70431</v>
      </c>
      <c r="M179" s="28">
        <v>0.34111999999999998</v>
      </c>
      <c r="N179" s="26">
        <f t="shared" si="45"/>
        <v>6.7829874366471046</v>
      </c>
      <c r="O179" s="26">
        <f t="shared" si="45"/>
        <v>6.7829872859449249</v>
      </c>
      <c r="P179" s="26">
        <f t="shared" si="45"/>
        <v>6.7829892899245028</v>
      </c>
      <c r="Q179" s="26">
        <f t="shared" si="45"/>
        <v>6.7830312864136548</v>
      </c>
    </row>
    <row r="180" spans="1:17" s="5" customFormat="1" ht="44.25" customHeight="1">
      <c r="A180" s="79" t="s">
        <v>92</v>
      </c>
      <c r="B180" s="79" t="s">
        <v>93</v>
      </c>
      <c r="C180" s="79" t="s">
        <v>94</v>
      </c>
      <c r="D180" s="59" t="s">
        <v>15</v>
      </c>
      <c r="E180" s="68"/>
      <c r="F180" s="25">
        <f>F181</f>
        <v>12397.1235</v>
      </c>
      <c r="G180" s="26"/>
      <c r="H180" s="26"/>
      <c r="I180" s="27">
        <f t="shared" ref="I180:M180" si="49">I181</f>
        <v>12397.1235</v>
      </c>
      <c r="J180" s="25">
        <f t="shared" si="49"/>
        <v>8351.0201699999998</v>
      </c>
      <c r="K180" s="26"/>
      <c r="L180" s="26"/>
      <c r="M180" s="27">
        <f t="shared" si="49"/>
        <v>8351.0201699999998</v>
      </c>
      <c r="N180" s="26">
        <f t="shared" si="45"/>
        <v>67.362563339794107</v>
      </c>
      <c r="O180" s="26"/>
      <c r="P180" s="26"/>
      <c r="Q180" s="26">
        <f t="shared" si="45"/>
        <v>67.362563339794107</v>
      </c>
    </row>
    <row r="181" spans="1:17" s="5" customFormat="1" ht="96">
      <c r="A181" s="79"/>
      <c r="B181" s="79"/>
      <c r="C181" s="79"/>
      <c r="D181" s="6" t="s">
        <v>177</v>
      </c>
      <c r="E181" s="68"/>
      <c r="F181" s="25">
        <f>F182+F183+F184</f>
        <v>12397.1235</v>
      </c>
      <c r="G181" s="26"/>
      <c r="H181" s="26"/>
      <c r="I181" s="27">
        <f t="shared" ref="I181:M181" si="50">I182+I183+I184</f>
        <v>12397.1235</v>
      </c>
      <c r="J181" s="25">
        <f t="shared" si="50"/>
        <v>8351.0201699999998</v>
      </c>
      <c r="K181" s="26"/>
      <c r="L181" s="26"/>
      <c r="M181" s="27">
        <f t="shared" si="50"/>
        <v>8351.0201699999998</v>
      </c>
      <c r="N181" s="26">
        <f t="shared" si="45"/>
        <v>67.362563339794107</v>
      </c>
      <c r="O181" s="26"/>
      <c r="P181" s="26"/>
      <c r="Q181" s="26">
        <f t="shared" si="45"/>
        <v>67.362563339794107</v>
      </c>
    </row>
    <row r="182" spans="1:17" s="5" customFormat="1" ht="12">
      <c r="A182" s="79"/>
      <c r="B182" s="79"/>
      <c r="C182" s="79"/>
      <c r="D182" s="6"/>
      <c r="E182" s="30" t="s">
        <v>186</v>
      </c>
      <c r="F182" s="25">
        <v>11267.9</v>
      </c>
      <c r="G182" s="26"/>
      <c r="H182" s="26"/>
      <c r="I182" s="27">
        <v>11267.9</v>
      </c>
      <c r="J182" s="25">
        <v>7685.0278699999999</v>
      </c>
      <c r="K182" s="26"/>
      <c r="L182" s="26"/>
      <c r="M182" s="28">
        <v>7685.0278699999999</v>
      </c>
      <c r="N182" s="26">
        <f t="shared" si="45"/>
        <v>68.202840547040708</v>
      </c>
      <c r="O182" s="26"/>
      <c r="P182" s="26"/>
      <c r="Q182" s="26">
        <f t="shared" si="45"/>
        <v>68.202840547040708</v>
      </c>
    </row>
    <row r="183" spans="1:17" s="5" customFormat="1" ht="12">
      <c r="A183" s="79"/>
      <c r="B183" s="79"/>
      <c r="C183" s="79"/>
      <c r="D183" s="6"/>
      <c r="E183" s="30" t="s">
        <v>187</v>
      </c>
      <c r="F183" s="25">
        <v>932.92349999999999</v>
      </c>
      <c r="G183" s="26"/>
      <c r="H183" s="26"/>
      <c r="I183" s="27">
        <v>932.92349999999999</v>
      </c>
      <c r="J183" s="25">
        <v>522.79115000000002</v>
      </c>
      <c r="K183" s="26"/>
      <c r="L183" s="26"/>
      <c r="M183" s="28">
        <v>522.79115000000002</v>
      </c>
      <c r="N183" s="26">
        <f t="shared" si="45"/>
        <v>56.037944161552367</v>
      </c>
      <c r="O183" s="26"/>
      <c r="P183" s="26"/>
      <c r="Q183" s="26">
        <f t="shared" si="45"/>
        <v>56.037944161552367</v>
      </c>
    </row>
    <row r="184" spans="1:17" s="5" customFormat="1" ht="12">
      <c r="A184" s="79"/>
      <c r="B184" s="79"/>
      <c r="C184" s="79"/>
      <c r="D184" s="6"/>
      <c r="E184" s="30" t="s">
        <v>188</v>
      </c>
      <c r="F184" s="25">
        <v>196.3</v>
      </c>
      <c r="G184" s="26"/>
      <c r="H184" s="26"/>
      <c r="I184" s="27">
        <v>196.3</v>
      </c>
      <c r="J184" s="25">
        <v>143.20115000000001</v>
      </c>
      <c r="K184" s="26"/>
      <c r="L184" s="26"/>
      <c r="M184" s="28">
        <v>143.20115000000001</v>
      </c>
      <c r="N184" s="26">
        <f t="shared" si="45"/>
        <v>72.950152827305146</v>
      </c>
      <c r="O184" s="26"/>
      <c r="P184" s="26"/>
      <c r="Q184" s="26">
        <f t="shared" si="45"/>
        <v>72.950152827305146</v>
      </c>
    </row>
    <row r="185" spans="1:17" s="5" customFormat="1" ht="44.25" customHeight="1">
      <c r="A185" s="79" t="s">
        <v>311</v>
      </c>
      <c r="B185" s="79" t="s">
        <v>95</v>
      </c>
      <c r="C185" s="79" t="s">
        <v>96</v>
      </c>
      <c r="D185" s="59" t="s">
        <v>15</v>
      </c>
      <c r="E185" s="68"/>
      <c r="F185" s="25">
        <f>F186</f>
        <v>1998.4840199999999</v>
      </c>
      <c r="G185" s="26">
        <f t="shared" ref="G185:M186" si="51">G186</f>
        <v>1953.586</v>
      </c>
      <c r="H185" s="26">
        <f t="shared" si="51"/>
        <v>39.869</v>
      </c>
      <c r="I185" s="27">
        <f t="shared" si="51"/>
        <v>5.02902</v>
      </c>
      <c r="J185" s="25">
        <f t="shared" si="51"/>
        <v>135.55691999999999</v>
      </c>
      <c r="K185" s="26">
        <f t="shared" si="51"/>
        <v>132.51149000000001</v>
      </c>
      <c r="L185" s="26">
        <f t="shared" si="51"/>
        <v>2.70431</v>
      </c>
      <c r="M185" s="28">
        <f t="shared" si="51"/>
        <v>0.34111999999999998</v>
      </c>
      <c r="N185" s="26">
        <f t="shared" ref="N185:Q228" si="52">J185/F185*100</f>
        <v>6.7829874366471046</v>
      </c>
      <c r="O185" s="26">
        <f t="shared" si="52"/>
        <v>6.7829872859449249</v>
      </c>
      <c r="P185" s="26">
        <f t="shared" si="52"/>
        <v>6.7829892899245028</v>
      </c>
      <c r="Q185" s="26">
        <f t="shared" si="52"/>
        <v>6.7830312864136548</v>
      </c>
    </row>
    <row r="186" spans="1:17" s="5" customFormat="1" ht="96">
      <c r="A186" s="79"/>
      <c r="B186" s="79"/>
      <c r="C186" s="79"/>
      <c r="D186" s="6" t="s">
        <v>177</v>
      </c>
      <c r="E186" s="68"/>
      <c r="F186" s="25">
        <f>F187</f>
        <v>1998.4840199999999</v>
      </c>
      <c r="G186" s="26">
        <f t="shared" si="51"/>
        <v>1953.586</v>
      </c>
      <c r="H186" s="26">
        <f t="shared" si="51"/>
        <v>39.869</v>
      </c>
      <c r="I186" s="27">
        <f t="shared" si="51"/>
        <v>5.02902</v>
      </c>
      <c r="J186" s="25">
        <f t="shared" si="51"/>
        <v>135.55691999999999</v>
      </c>
      <c r="K186" s="26">
        <f t="shared" si="51"/>
        <v>132.51149000000001</v>
      </c>
      <c r="L186" s="26">
        <f t="shared" si="51"/>
        <v>2.70431</v>
      </c>
      <c r="M186" s="28">
        <f t="shared" si="51"/>
        <v>0.34111999999999998</v>
      </c>
      <c r="N186" s="26">
        <f t="shared" si="52"/>
        <v>6.7829874366471046</v>
      </c>
      <c r="O186" s="26">
        <f t="shared" si="52"/>
        <v>6.7829872859449249</v>
      </c>
      <c r="P186" s="26">
        <f t="shared" si="52"/>
        <v>6.7829892899245028</v>
      </c>
      <c r="Q186" s="26">
        <f t="shared" si="52"/>
        <v>6.7830312864136548</v>
      </c>
    </row>
    <row r="187" spans="1:17" s="5" customFormat="1" ht="12">
      <c r="A187" s="79"/>
      <c r="B187" s="79"/>
      <c r="C187" s="79"/>
      <c r="D187" s="6"/>
      <c r="E187" s="31" t="s">
        <v>189</v>
      </c>
      <c r="F187" s="25">
        <f>G187+H187+I187</f>
        <v>1998.4840199999999</v>
      </c>
      <c r="G187" s="26">
        <v>1953.586</v>
      </c>
      <c r="H187" s="26">
        <v>39.869</v>
      </c>
      <c r="I187" s="27">
        <v>5.02902</v>
      </c>
      <c r="J187" s="25">
        <f>K187+L187+M187</f>
        <v>135.55691999999999</v>
      </c>
      <c r="K187" s="26">
        <v>132.51149000000001</v>
      </c>
      <c r="L187" s="26">
        <v>2.70431</v>
      </c>
      <c r="M187" s="28">
        <v>0.34111999999999998</v>
      </c>
      <c r="N187" s="26">
        <f t="shared" si="52"/>
        <v>6.7829874366471046</v>
      </c>
      <c r="O187" s="26">
        <f t="shared" si="52"/>
        <v>6.7829872859449249</v>
      </c>
      <c r="P187" s="26">
        <f t="shared" si="52"/>
        <v>6.7829892899245028</v>
      </c>
      <c r="Q187" s="26">
        <f t="shared" si="52"/>
        <v>6.7830312864136548</v>
      </c>
    </row>
    <row r="188" spans="1:17" s="5" customFormat="1" ht="56.25" customHeight="1">
      <c r="A188" s="79" t="s">
        <v>97</v>
      </c>
      <c r="B188" s="79" t="s">
        <v>98</v>
      </c>
      <c r="C188" s="79" t="s">
        <v>99</v>
      </c>
      <c r="D188" s="59" t="s">
        <v>15</v>
      </c>
      <c r="E188" s="68"/>
      <c r="F188" s="25">
        <f>F189</f>
        <v>18479.502899999999</v>
      </c>
      <c r="G188" s="26">
        <f t="shared" ref="G188:M188" si="53">G189</f>
        <v>0</v>
      </c>
      <c r="H188" s="26">
        <f t="shared" si="53"/>
        <v>8613.1028999999999</v>
      </c>
      <c r="I188" s="27">
        <f t="shared" si="53"/>
        <v>9866.4</v>
      </c>
      <c r="J188" s="25">
        <f t="shared" si="53"/>
        <v>4284.8869300000006</v>
      </c>
      <c r="K188" s="26">
        <f t="shared" si="53"/>
        <v>0</v>
      </c>
      <c r="L188" s="26">
        <f t="shared" si="53"/>
        <v>2543.1210000000001</v>
      </c>
      <c r="M188" s="28">
        <f t="shared" si="53"/>
        <v>1741.76593</v>
      </c>
      <c r="N188" s="26">
        <f t="shared" si="52"/>
        <v>23.187241308314636</v>
      </c>
      <c r="O188" s="26"/>
      <c r="P188" s="26">
        <f t="shared" si="52"/>
        <v>29.526188523766507</v>
      </c>
      <c r="Q188" s="26">
        <f t="shared" si="52"/>
        <v>17.653510196221518</v>
      </c>
    </row>
    <row r="189" spans="1:17" s="5" customFormat="1" ht="96">
      <c r="A189" s="79"/>
      <c r="B189" s="79"/>
      <c r="C189" s="79"/>
      <c r="D189" s="6" t="s">
        <v>177</v>
      </c>
      <c r="E189" s="68"/>
      <c r="F189" s="25">
        <f>SUM(F190:F199)</f>
        <v>18479.502899999999</v>
      </c>
      <c r="G189" s="26">
        <f t="shared" ref="G189:M189" si="54">SUM(G190:G199)</f>
        <v>0</v>
      </c>
      <c r="H189" s="26">
        <f t="shared" si="54"/>
        <v>8613.1028999999999</v>
      </c>
      <c r="I189" s="27">
        <f t="shared" si="54"/>
        <v>9866.4</v>
      </c>
      <c r="J189" s="25">
        <f t="shared" si="54"/>
        <v>4284.8869300000006</v>
      </c>
      <c r="K189" s="26">
        <f t="shared" si="54"/>
        <v>0</v>
      </c>
      <c r="L189" s="26">
        <f t="shared" si="54"/>
        <v>2543.1210000000001</v>
      </c>
      <c r="M189" s="28">
        <f t="shared" si="54"/>
        <v>1741.76593</v>
      </c>
      <c r="N189" s="26">
        <f t="shared" si="52"/>
        <v>23.187241308314636</v>
      </c>
      <c r="O189" s="26"/>
      <c r="P189" s="26">
        <f t="shared" si="52"/>
        <v>29.526188523766507</v>
      </c>
      <c r="Q189" s="26">
        <f t="shared" si="52"/>
        <v>17.653510196221518</v>
      </c>
    </row>
    <row r="190" spans="1:17" s="5" customFormat="1" ht="12">
      <c r="A190" s="79"/>
      <c r="B190" s="79"/>
      <c r="C190" s="79"/>
      <c r="D190" s="6"/>
      <c r="E190" s="30" t="s">
        <v>190</v>
      </c>
      <c r="F190" s="25">
        <v>3488</v>
      </c>
      <c r="G190" s="26"/>
      <c r="H190" s="26"/>
      <c r="I190" s="27">
        <v>3488</v>
      </c>
      <c r="J190" s="25">
        <v>1091.3052</v>
      </c>
      <c r="K190" s="26"/>
      <c r="L190" s="26"/>
      <c r="M190" s="28">
        <v>1091.3052</v>
      </c>
      <c r="N190" s="26">
        <f t="shared" si="52"/>
        <v>31.287419724770643</v>
      </c>
      <c r="O190" s="26"/>
      <c r="P190" s="26"/>
      <c r="Q190" s="26">
        <f t="shared" si="52"/>
        <v>31.287419724770643</v>
      </c>
    </row>
    <row r="191" spans="1:17" s="5" customFormat="1" ht="12">
      <c r="A191" s="79"/>
      <c r="B191" s="79"/>
      <c r="C191" s="79"/>
      <c r="D191" s="6"/>
      <c r="E191" s="30" t="s">
        <v>191</v>
      </c>
      <c r="F191" s="25">
        <v>4503.7</v>
      </c>
      <c r="G191" s="26"/>
      <c r="H191" s="26"/>
      <c r="I191" s="27">
        <v>4503.7</v>
      </c>
      <c r="J191" s="25">
        <v>125.30063</v>
      </c>
      <c r="K191" s="26"/>
      <c r="L191" s="26"/>
      <c r="M191" s="28">
        <v>125.30063</v>
      </c>
      <c r="N191" s="26">
        <f t="shared" si="52"/>
        <v>2.7821708817194755</v>
      </c>
      <c r="O191" s="26"/>
      <c r="P191" s="26"/>
      <c r="Q191" s="26">
        <f t="shared" si="52"/>
        <v>2.7821708817194755</v>
      </c>
    </row>
    <row r="192" spans="1:17" s="5" customFormat="1" ht="12">
      <c r="A192" s="79"/>
      <c r="B192" s="79"/>
      <c r="C192" s="79"/>
      <c r="D192" s="6"/>
      <c r="E192" s="30" t="s">
        <v>192</v>
      </c>
      <c r="F192" s="25">
        <v>330.3</v>
      </c>
      <c r="G192" s="26"/>
      <c r="H192" s="26"/>
      <c r="I192" s="27">
        <v>330.3</v>
      </c>
      <c r="J192" s="25">
        <v>299.15994999999998</v>
      </c>
      <c r="K192" s="26"/>
      <c r="L192" s="26"/>
      <c r="M192" s="28">
        <v>299.15994999999998</v>
      </c>
      <c r="N192" s="26">
        <f t="shared" si="52"/>
        <v>90.572191946715094</v>
      </c>
      <c r="O192" s="26"/>
      <c r="P192" s="26"/>
      <c r="Q192" s="26">
        <f t="shared" si="52"/>
        <v>90.572191946715094</v>
      </c>
    </row>
    <row r="193" spans="1:17" s="5" customFormat="1" ht="12">
      <c r="A193" s="79"/>
      <c r="B193" s="79"/>
      <c r="C193" s="79"/>
      <c r="D193" s="6"/>
      <c r="E193" s="30" t="s">
        <v>348</v>
      </c>
      <c r="F193" s="25">
        <v>270</v>
      </c>
      <c r="G193" s="26"/>
      <c r="H193" s="26"/>
      <c r="I193" s="27">
        <v>270</v>
      </c>
      <c r="J193" s="25">
        <v>226.00014999999999</v>
      </c>
      <c r="K193" s="26"/>
      <c r="L193" s="26"/>
      <c r="M193" s="28">
        <v>226.00014999999999</v>
      </c>
      <c r="N193" s="26">
        <f t="shared" si="52"/>
        <v>83.703759259259257</v>
      </c>
      <c r="O193" s="26"/>
      <c r="P193" s="26"/>
      <c r="Q193" s="26">
        <f t="shared" si="52"/>
        <v>83.703759259259257</v>
      </c>
    </row>
    <row r="194" spans="1:17" s="5" customFormat="1" ht="12">
      <c r="A194" s="79"/>
      <c r="B194" s="79"/>
      <c r="C194" s="79"/>
      <c r="D194" s="6"/>
      <c r="E194" s="30" t="s">
        <v>349</v>
      </c>
      <c r="F194" s="25">
        <v>250</v>
      </c>
      <c r="G194" s="26"/>
      <c r="H194" s="26"/>
      <c r="I194" s="27">
        <v>250</v>
      </c>
      <c r="J194" s="25">
        <v>0</v>
      </c>
      <c r="K194" s="26"/>
      <c r="L194" s="26"/>
      <c r="M194" s="28">
        <v>0</v>
      </c>
      <c r="N194" s="26">
        <f t="shared" si="52"/>
        <v>0</v>
      </c>
      <c r="O194" s="26"/>
      <c r="P194" s="26"/>
      <c r="Q194" s="26">
        <f t="shared" si="52"/>
        <v>0</v>
      </c>
    </row>
    <row r="195" spans="1:17" s="5" customFormat="1" ht="12">
      <c r="A195" s="79"/>
      <c r="B195" s="79"/>
      <c r="C195" s="79"/>
      <c r="D195" s="6"/>
      <c r="E195" s="30" t="s">
        <v>350</v>
      </c>
      <c r="F195" s="25">
        <v>69.402900000000002</v>
      </c>
      <c r="G195" s="26"/>
      <c r="H195" s="26">
        <v>69.402900000000002</v>
      </c>
      <c r="I195" s="27"/>
      <c r="J195" s="25">
        <v>0</v>
      </c>
      <c r="K195" s="26"/>
      <c r="L195" s="26">
        <v>0</v>
      </c>
      <c r="M195" s="28"/>
      <c r="N195" s="26">
        <f t="shared" ref="N195" si="55">J195/F195*100</f>
        <v>0</v>
      </c>
      <c r="O195" s="26"/>
      <c r="P195" s="26">
        <f t="shared" ref="P195" si="56">L195/H195*100</f>
        <v>0</v>
      </c>
      <c r="Q195" s="26" t="e">
        <f t="shared" ref="Q195" si="57">M195/I195*100</f>
        <v>#DIV/0!</v>
      </c>
    </row>
    <row r="196" spans="1:17" s="5" customFormat="1" ht="12">
      <c r="A196" s="79"/>
      <c r="B196" s="79"/>
      <c r="C196" s="79"/>
      <c r="D196" s="6"/>
      <c r="E196" s="53" t="s">
        <v>580</v>
      </c>
      <c r="F196" s="25">
        <f>H196+I196</f>
        <v>2049.6950000000002</v>
      </c>
      <c r="G196" s="26"/>
      <c r="H196" s="26">
        <v>1736.595</v>
      </c>
      <c r="I196" s="27">
        <v>313.10000000000002</v>
      </c>
      <c r="J196" s="25">
        <f>L196+M196</f>
        <v>1410.2550000000001</v>
      </c>
      <c r="K196" s="26"/>
      <c r="L196" s="26">
        <v>1410.2550000000001</v>
      </c>
      <c r="M196" s="28">
        <v>0</v>
      </c>
      <c r="N196" s="26"/>
      <c r="O196" s="26"/>
      <c r="P196" s="26"/>
      <c r="Q196" s="26"/>
    </row>
    <row r="197" spans="1:17" s="5" customFormat="1" ht="12">
      <c r="A197" s="79"/>
      <c r="B197" s="79"/>
      <c r="C197" s="79"/>
      <c r="D197" s="6"/>
      <c r="E197" s="53" t="s">
        <v>581</v>
      </c>
      <c r="F197" s="25">
        <f>H197+I197</f>
        <v>1607.8050000000001</v>
      </c>
      <c r="G197" s="26"/>
      <c r="H197" s="26">
        <v>1307.8050000000001</v>
      </c>
      <c r="I197" s="27">
        <v>300</v>
      </c>
      <c r="J197" s="25">
        <f>L197+M197</f>
        <v>1132.866</v>
      </c>
      <c r="K197" s="26"/>
      <c r="L197" s="26">
        <v>1132.866</v>
      </c>
      <c r="M197" s="28">
        <v>0</v>
      </c>
      <c r="N197" s="26"/>
      <c r="O197" s="26"/>
      <c r="P197" s="26"/>
      <c r="Q197" s="26"/>
    </row>
    <row r="198" spans="1:17" s="5" customFormat="1" ht="12">
      <c r="A198" s="79"/>
      <c r="B198" s="79"/>
      <c r="C198" s="79"/>
      <c r="D198" s="6"/>
      <c r="E198" s="52" t="s">
        <v>569</v>
      </c>
      <c r="F198" s="25">
        <f>SUM(G198:I198)</f>
        <v>5211.3</v>
      </c>
      <c r="G198" s="26"/>
      <c r="H198" s="26">
        <v>4800</v>
      </c>
      <c r="I198" s="27">
        <v>411.3</v>
      </c>
      <c r="J198" s="25">
        <f>SUM(K198:M198)</f>
        <v>0</v>
      </c>
      <c r="K198" s="26"/>
      <c r="L198" s="26">
        <v>0</v>
      </c>
      <c r="M198" s="28">
        <v>0</v>
      </c>
      <c r="N198" s="26"/>
      <c r="O198" s="26"/>
      <c r="P198" s="26"/>
      <c r="Q198" s="26"/>
    </row>
    <row r="199" spans="1:17" s="5" customFormat="1" ht="12">
      <c r="A199" s="79"/>
      <c r="B199" s="79"/>
      <c r="C199" s="79"/>
      <c r="D199" s="6"/>
      <c r="E199" s="53" t="s">
        <v>570</v>
      </c>
      <c r="F199" s="45">
        <f>SUM(G199:I199)</f>
        <v>699.3</v>
      </c>
      <c r="G199" s="45"/>
      <c r="H199" s="45">
        <v>699.3</v>
      </c>
      <c r="I199" s="45"/>
      <c r="J199" s="45">
        <f>SUM(K199:M199)</f>
        <v>0</v>
      </c>
      <c r="K199" s="45"/>
      <c r="L199" s="45">
        <v>0</v>
      </c>
      <c r="M199" s="45"/>
      <c r="N199" s="45">
        <f t="shared" ref="N199" si="58">J199/F199*100</f>
        <v>0</v>
      </c>
      <c r="O199" s="45"/>
      <c r="P199" s="45">
        <f t="shared" ref="P199" si="59">L199/H199*100</f>
        <v>0</v>
      </c>
      <c r="Q199" s="45"/>
    </row>
    <row r="200" spans="1:17" s="5" customFormat="1" ht="20.25" customHeight="1">
      <c r="A200" s="79" t="s">
        <v>100</v>
      </c>
      <c r="B200" s="79" t="s">
        <v>101</v>
      </c>
      <c r="C200" s="79" t="s">
        <v>102</v>
      </c>
      <c r="D200" s="59" t="s">
        <v>15</v>
      </c>
      <c r="E200" s="68"/>
      <c r="F200" s="25">
        <f>F201</f>
        <v>8322</v>
      </c>
      <c r="G200" s="26"/>
      <c r="H200" s="26"/>
      <c r="I200" s="27">
        <f t="shared" ref="I200:M200" si="60">I201</f>
        <v>8322</v>
      </c>
      <c r="J200" s="25">
        <f t="shared" si="60"/>
        <v>1515.7657799999999</v>
      </c>
      <c r="K200" s="26"/>
      <c r="L200" s="26"/>
      <c r="M200" s="28">
        <f t="shared" si="60"/>
        <v>1515.7657799999999</v>
      </c>
      <c r="N200" s="26">
        <f t="shared" si="52"/>
        <v>18.213960346070657</v>
      </c>
      <c r="O200" s="26"/>
      <c r="P200" s="26"/>
      <c r="Q200" s="26">
        <f t="shared" si="52"/>
        <v>18.213960346070657</v>
      </c>
    </row>
    <row r="201" spans="1:17" s="5" customFormat="1" ht="96">
      <c r="A201" s="79"/>
      <c r="B201" s="79"/>
      <c r="C201" s="79"/>
      <c r="D201" s="6" t="s">
        <v>177</v>
      </c>
      <c r="E201" s="68"/>
      <c r="F201" s="25">
        <f>F202+F203+F204</f>
        <v>8322</v>
      </c>
      <c r="G201" s="26"/>
      <c r="H201" s="26"/>
      <c r="I201" s="27">
        <f t="shared" ref="I201:J201" si="61">I202+I203+I204</f>
        <v>8322</v>
      </c>
      <c r="J201" s="25">
        <f t="shared" si="61"/>
        <v>1515.7657799999999</v>
      </c>
      <c r="K201" s="26"/>
      <c r="L201" s="26"/>
      <c r="M201" s="28">
        <f>M202+M203+M204</f>
        <v>1515.7657799999999</v>
      </c>
      <c r="N201" s="26">
        <f t="shared" si="52"/>
        <v>18.213960346070657</v>
      </c>
      <c r="O201" s="26"/>
      <c r="P201" s="26"/>
      <c r="Q201" s="26">
        <f t="shared" si="52"/>
        <v>18.213960346070657</v>
      </c>
    </row>
    <row r="202" spans="1:17" s="5" customFormat="1" ht="12">
      <c r="A202" s="79"/>
      <c r="B202" s="79"/>
      <c r="C202" s="79"/>
      <c r="D202" s="6"/>
      <c r="E202" s="30" t="s">
        <v>190</v>
      </c>
      <c r="F202" s="25">
        <v>3488</v>
      </c>
      <c r="G202" s="26"/>
      <c r="H202" s="26"/>
      <c r="I202" s="27">
        <v>3488</v>
      </c>
      <c r="J202" s="25">
        <v>1091.3052</v>
      </c>
      <c r="K202" s="26"/>
      <c r="L202" s="26"/>
      <c r="M202" s="28">
        <v>1091.3052</v>
      </c>
      <c r="N202" s="26">
        <f t="shared" si="52"/>
        <v>31.287419724770643</v>
      </c>
      <c r="O202" s="26"/>
      <c r="P202" s="26"/>
      <c r="Q202" s="26">
        <f t="shared" si="52"/>
        <v>31.287419724770643</v>
      </c>
    </row>
    <row r="203" spans="1:17" s="5" customFormat="1" ht="12">
      <c r="A203" s="79"/>
      <c r="B203" s="79"/>
      <c r="C203" s="79"/>
      <c r="D203" s="6"/>
      <c r="E203" s="30" t="s">
        <v>191</v>
      </c>
      <c r="F203" s="25">
        <v>4503.7</v>
      </c>
      <c r="G203" s="26"/>
      <c r="H203" s="26"/>
      <c r="I203" s="27">
        <v>4503.7</v>
      </c>
      <c r="J203" s="25">
        <v>125.30063</v>
      </c>
      <c r="K203" s="26"/>
      <c r="L203" s="26"/>
      <c r="M203" s="28">
        <v>125.30063</v>
      </c>
      <c r="N203" s="26">
        <f t="shared" si="52"/>
        <v>2.7821708817194755</v>
      </c>
      <c r="O203" s="26"/>
      <c r="P203" s="26"/>
      <c r="Q203" s="26">
        <f t="shared" si="52"/>
        <v>2.7821708817194755</v>
      </c>
    </row>
    <row r="204" spans="1:17" s="5" customFormat="1" ht="12">
      <c r="A204" s="79"/>
      <c r="B204" s="79"/>
      <c r="C204" s="79"/>
      <c r="D204" s="6"/>
      <c r="E204" s="30" t="s">
        <v>192</v>
      </c>
      <c r="F204" s="25">
        <v>330.3</v>
      </c>
      <c r="G204" s="26"/>
      <c r="H204" s="26"/>
      <c r="I204" s="27">
        <v>330.3</v>
      </c>
      <c r="J204" s="25">
        <v>299.15994999999998</v>
      </c>
      <c r="K204" s="26"/>
      <c r="L204" s="26"/>
      <c r="M204" s="28">
        <v>299.15994999999998</v>
      </c>
      <c r="N204" s="26">
        <f t="shared" si="52"/>
        <v>90.572191946715094</v>
      </c>
      <c r="O204" s="26"/>
      <c r="P204" s="26"/>
      <c r="Q204" s="26">
        <f t="shared" si="52"/>
        <v>90.572191946715094</v>
      </c>
    </row>
    <row r="205" spans="1:17" s="5" customFormat="1" ht="56.25" customHeight="1">
      <c r="A205" s="79" t="s">
        <v>303</v>
      </c>
      <c r="B205" s="79" t="s">
        <v>103</v>
      </c>
      <c r="C205" s="79" t="s">
        <v>372</v>
      </c>
      <c r="D205" s="59" t="s">
        <v>15</v>
      </c>
      <c r="E205" s="68"/>
      <c r="F205" s="25">
        <f>F206</f>
        <v>520</v>
      </c>
      <c r="G205" s="26"/>
      <c r="H205" s="26"/>
      <c r="I205" s="27">
        <f t="shared" ref="I205:J205" si="62">I206</f>
        <v>520</v>
      </c>
      <c r="J205" s="25">
        <f t="shared" si="62"/>
        <v>226.00014999999999</v>
      </c>
      <c r="K205" s="26"/>
      <c r="L205" s="26"/>
      <c r="M205" s="28">
        <f>M206</f>
        <v>226.00014999999999</v>
      </c>
      <c r="N205" s="26">
        <f t="shared" si="52"/>
        <v>43.461567307692306</v>
      </c>
      <c r="O205" s="26"/>
      <c r="P205" s="26"/>
      <c r="Q205" s="26">
        <f t="shared" si="52"/>
        <v>43.461567307692306</v>
      </c>
    </row>
    <row r="206" spans="1:17" s="5" customFormat="1" ht="96">
      <c r="A206" s="79"/>
      <c r="B206" s="79"/>
      <c r="C206" s="79"/>
      <c r="D206" s="59" t="s">
        <v>175</v>
      </c>
      <c r="E206" s="68"/>
      <c r="F206" s="25">
        <f>F207+F208</f>
        <v>520</v>
      </c>
      <c r="G206" s="26"/>
      <c r="H206" s="26"/>
      <c r="I206" s="27">
        <f t="shared" ref="I206:J206" si="63">I207+I208</f>
        <v>520</v>
      </c>
      <c r="J206" s="25">
        <f t="shared" si="63"/>
        <v>226.00014999999999</v>
      </c>
      <c r="K206" s="26"/>
      <c r="L206" s="26"/>
      <c r="M206" s="28">
        <f>M207+M208</f>
        <v>226.00014999999999</v>
      </c>
      <c r="N206" s="26">
        <f t="shared" si="52"/>
        <v>43.461567307692306</v>
      </c>
      <c r="O206" s="26"/>
      <c r="P206" s="26"/>
      <c r="Q206" s="26">
        <f t="shared" si="52"/>
        <v>43.461567307692306</v>
      </c>
    </row>
    <row r="207" spans="1:17" s="5" customFormat="1" ht="12">
      <c r="A207" s="79"/>
      <c r="B207" s="79"/>
      <c r="C207" s="79"/>
      <c r="D207" s="6"/>
      <c r="E207" s="30" t="s">
        <v>348</v>
      </c>
      <c r="F207" s="25">
        <v>270</v>
      </c>
      <c r="G207" s="26"/>
      <c r="H207" s="26"/>
      <c r="I207" s="27">
        <v>270</v>
      </c>
      <c r="J207" s="25">
        <v>226.00014999999999</v>
      </c>
      <c r="K207" s="26"/>
      <c r="L207" s="26"/>
      <c r="M207" s="28">
        <v>226.00014999999999</v>
      </c>
      <c r="N207" s="26">
        <f t="shared" si="52"/>
        <v>83.703759259259257</v>
      </c>
      <c r="O207" s="26"/>
      <c r="P207" s="26"/>
      <c r="Q207" s="26">
        <f t="shared" si="52"/>
        <v>83.703759259259257</v>
      </c>
    </row>
    <row r="208" spans="1:17" s="5" customFormat="1" ht="12">
      <c r="A208" s="79"/>
      <c r="B208" s="79"/>
      <c r="C208" s="79"/>
      <c r="D208" s="6"/>
      <c r="E208" s="30" t="s">
        <v>349</v>
      </c>
      <c r="F208" s="25">
        <v>250</v>
      </c>
      <c r="G208" s="26"/>
      <c r="H208" s="26"/>
      <c r="I208" s="27">
        <v>250</v>
      </c>
      <c r="J208" s="25">
        <v>0</v>
      </c>
      <c r="K208" s="26"/>
      <c r="L208" s="26"/>
      <c r="M208" s="28">
        <v>0</v>
      </c>
      <c r="N208" s="26">
        <f t="shared" si="52"/>
        <v>0</v>
      </c>
      <c r="O208" s="26"/>
      <c r="P208" s="26"/>
      <c r="Q208" s="26">
        <f t="shared" si="52"/>
        <v>0</v>
      </c>
    </row>
    <row r="209" spans="1:17" s="41" customFormat="1" ht="32.25" customHeight="1">
      <c r="A209" s="127" t="s">
        <v>571</v>
      </c>
      <c r="B209" s="127" t="s">
        <v>572</v>
      </c>
      <c r="C209" s="127" t="s">
        <v>573</v>
      </c>
      <c r="D209" s="72" t="s">
        <v>15</v>
      </c>
      <c r="E209" s="52"/>
      <c r="F209" s="25">
        <f>F210</f>
        <v>3657.5</v>
      </c>
      <c r="G209" s="26"/>
      <c r="H209" s="26"/>
      <c r="I209" s="27">
        <f>I210</f>
        <v>613.1</v>
      </c>
      <c r="J209" s="25">
        <f>J210</f>
        <v>2543.1210000000001</v>
      </c>
      <c r="K209" s="26"/>
      <c r="L209" s="26"/>
      <c r="M209" s="28">
        <f>M210</f>
        <v>0</v>
      </c>
      <c r="N209" s="45">
        <f t="shared" si="52"/>
        <v>69.531674641148328</v>
      </c>
      <c r="O209" s="45"/>
      <c r="P209" s="45"/>
      <c r="Q209" s="45">
        <f t="shared" si="52"/>
        <v>0</v>
      </c>
    </row>
    <row r="210" spans="1:17" s="41" customFormat="1" ht="78.75">
      <c r="A210" s="127"/>
      <c r="B210" s="127"/>
      <c r="C210" s="127"/>
      <c r="D210" s="72" t="s">
        <v>175</v>
      </c>
      <c r="E210" s="52"/>
      <c r="F210" s="25">
        <f>SUM(F211:F212)</f>
        <v>3657.5</v>
      </c>
      <c r="G210" s="26"/>
      <c r="H210" s="26"/>
      <c r="I210" s="27">
        <f>SUM(I211:I212)</f>
        <v>613.1</v>
      </c>
      <c r="J210" s="25">
        <f>SUM(J211:J212)</f>
        <v>2543.1210000000001</v>
      </c>
      <c r="K210" s="26"/>
      <c r="L210" s="26"/>
      <c r="M210" s="28">
        <f>SUM(M211:M212)</f>
        <v>0</v>
      </c>
      <c r="N210" s="45">
        <f t="shared" si="52"/>
        <v>69.531674641148328</v>
      </c>
      <c r="O210" s="45"/>
      <c r="P210" s="45"/>
      <c r="Q210" s="45">
        <f t="shared" si="52"/>
        <v>0</v>
      </c>
    </row>
    <row r="211" spans="1:17" s="41" customFormat="1">
      <c r="A211" s="127"/>
      <c r="B211" s="127"/>
      <c r="C211" s="127"/>
      <c r="D211" s="54"/>
      <c r="E211" s="53" t="s">
        <v>580</v>
      </c>
      <c r="F211" s="25">
        <f>H211+I211</f>
        <v>2049.6950000000002</v>
      </c>
      <c r="G211" s="26"/>
      <c r="H211" s="26">
        <v>1736.595</v>
      </c>
      <c r="I211" s="27">
        <v>313.10000000000002</v>
      </c>
      <c r="J211" s="25">
        <f>L211+M211</f>
        <v>1410.2550000000001</v>
      </c>
      <c r="K211" s="26"/>
      <c r="L211" s="26">
        <v>1410.2550000000001</v>
      </c>
      <c r="M211" s="28">
        <v>0</v>
      </c>
      <c r="N211" s="45">
        <f t="shared" si="52"/>
        <v>68.803163397481086</v>
      </c>
      <c r="O211" s="45"/>
      <c r="P211" s="45"/>
      <c r="Q211" s="45">
        <f t="shared" si="52"/>
        <v>0</v>
      </c>
    </row>
    <row r="212" spans="1:17" s="41" customFormat="1">
      <c r="A212" s="127"/>
      <c r="B212" s="127"/>
      <c r="C212" s="127"/>
      <c r="D212" s="54"/>
      <c r="E212" s="53" t="s">
        <v>581</v>
      </c>
      <c r="F212" s="25">
        <f>H212+I212</f>
        <v>1607.8050000000001</v>
      </c>
      <c r="G212" s="26"/>
      <c r="H212" s="26">
        <v>1307.8050000000001</v>
      </c>
      <c r="I212" s="27">
        <v>300</v>
      </c>
      <c r="J212" s="25">
        <f>L212+M212</f>
        <v>1132.866</v>
      </c>
      <c r="K212" s="26"/>
      <c r="L212" s="26">
        <v>1132.866</v>
      </c>
      <c r="M212" s="28">
        <v>0</v>
      </c>
      <c r="N212" s="45">
        <f t="shared" si="52"/>
        <v>70.460410310951886</v>
      </c>
      <c r="O212" s="45"/>
      <c r="P212" s="45"/>
      <c r="Q212" s="45">
        <f t="shared" si="52"/>
        <v>0</v>
      </c>
    </row>
    <row r="213" spans="1:17" s="41" customFormat="1" ht="32.25" customHeight="1">
      <c r="A213" s="127" t="s">
        <v>574</v>
      </c>
      <c r="B213" s="127" t="s">
        <v>575</v>
      </c>
      <c r="C213" s="127" t="s">
        <v>576</v>
      </c>
      <c r="D213" s="72" t="s">
        <v>15</v>
      </c>
      <c r="E213" s="52"/>
      <c r="F213" s="25">
        <f>F214</f>
        <v>5211.3</v>
      </c>
      <c r="G213" s="26"/>
      <c r="H213" s="26">
        <f>H214</f>
        <v>4800</v>
      </c>
      <c r="I213" s="27"/>
      <c r="J213" s="25">
        <f>J214</f>
        <v>0</v>
      </c>
      <c r="K213" s="26"/>
      <c r="L213" s="26">
        <f>L214</f>
        <v>0</v>
      </c>
      <c r="M213" s="28"/>
      <c r="N213" s="45">
        <f t="shared" si="52"/>
        <v>0</v>
      </c>
      <c r="O213" s="45"/>
      <c r="P213" s="45">
        <f t="shared" si="52"/>
        <v>0</v>
      </c>
      <c r="Q213" s="45"/>
    </row>
    <row r="214" spans="1:17" s="41" customFormat="1" ht="78.75">
      <c r="A214" s="127"/>
      <c r="B214" s="127"/>
      <c r="C214" s="127"/>
      <c r="D214" s="72" t="s">
        <v>175</v>
      </c>
      <c r="E214" s="52"/>
      <c r="F214" s="25">
        <f>SUM(F215)</f>
        <v>5211.3</v>
      </c>
      <c r="G214" s="26"/>
      <c r="H214" s="26">
        <f>SUM(H215)</f>
        <v>4800</v>
      </c>
      <c r="I214" s="27"/>
      <c r="J214" s="25">
        <f>SUM(J215)</f>
        <v>0</v>
      </c>
      <c r="K214" s="26"/>
      <c r="L214" s="26">
        <f>SUM(L215)</f>
        <v>0</v>
      </c>
      <c r="M214" s="28"/>
      <c r="N214" s="45">
        <f t="shared" si="52"/>
        <v>0</v>
      </c>
      <c r="O214" s="45"/>
      <c r="P214" s="45">
        <f t="shared" si="52"/>
        <v>0</v>
      </c>
      <c r="Q214" s="45"/>
    </row>
    <row r="215" spans="1:17" s="41" customFormat="1">
      <c r="A215" s="127"/>
      <c r="B215" s="127"/>
      <c r="C215" s="127"/>
      <c r="D215" s="54"/>
      <c r="E215" s="52" t="s">
        <v>569</v>
      </c>
      <c r="F215" s="25">
        <f>SUM(G215:I215)</f>
        <v>5211.3</v>
      </c>
      <c r="G215" s="26"/>
      <c r="H215" s="26">
        <v>4800</v>
      </c>
      <c r="I215" s="27">
        <v>411.3</v>
      </c>
      <c r="J215" s="25">
        <f>SUM(K215:M215)</f>
        <v>0</v>
      </c>
      <c r="K215" s="26"/>
      <c r="L215" s="26">
        <v>0</v>
      </c>
      <c r="M215" s="28">
        <v>0</v>
      </c>
      <c r="N215" s="45">
        <f t="shared" si="52"/>
        <v>0</v>
      </c>
      <c r="O215" s="45"/>
      <c r="P215" s="45">
        <f t="shared" si="52"/>
        <v>0</v>
      </c>
      <c r="Q215" s="45"/>
    </row>
    <row r="216" spans="1:17" s="5" customFormat="1" ht="32.25" customHeight="1">
      <c r="A216" s="79" t="s">
        <v>104</v>
      </c>
      <c r="B216" s="79" t="s">
        <v>105</v>
      </c>
      <c r="C216" s="79" t="s">
        <v>106</v>
      </c>
      <c r="D216" s="59" t="s">
        <v>15</v>
      </c>
      <c r="E216" s="68"/>
      <c r="F216" s="25">
        <v>69.402900000000002</v>
      </c>
      <c r="G216" s="26"/>
      <c r="H216" s="26">
        <v>69.402900000000002</v>
      </c>
      <c r="I216" s="27"/>
      <c r="J216" s="25">
        <v>0</v>
      </c>
      <c r="K216" s="26"/>
      <c r="L216" s="26">
        <v>0</v>
      </c>
      <c r="M216" s="28"/>
      <c r="N216" s="26">
        <f t="shared" si="52"/>
        <v>0</v>
      </c>
      <c r="O216" s="26"/>
      <c r="P216" s="26">
        <f t="shared" si="52"/>
        <v>0</v>
      </c>
      <c r="Q216" s="26"/>
    </row>
    <row r="217" spans="1:17" s="5" customFormat="1" ht="96">
      <c r="A217" s="79"/>
      <c r="B217" s="79"/>
      <c r="C217" s="79"/>
      <c r="D217" s="59" t="s">
        <v>175</v>
      </c>
      <c r="E217" s="68"/>
      <c r="F217" s="25">
        <v>69.402900000000002</v>
      </c>
      <c r="G217" s="26"/>
      <c r="H217" s="26">
        <v>69.402900000000002</v>
      </c>
      <c r="I217" s="27"/>
      <c r="J217" s="25">
        <v>0</v>
      </c>
      <c r="K217" s="26"/>
      <c r="L217" s="26">
        <v>0</v>
      </c>
      <c r="M217" s="28"/>
      <c r="N217" s="26">
        <f t="shared" si="52"/>
        <v>0</v>
      </c>
      <c r="O217" s="26"/>
      <c r="P217" s="26">
        <f t="shared" si="52"/>
        <v>0</v>
      </c>
      <c r="Q217" s="26"/>
    </row>
    <row r="218" spans="1:17" s="5" customFormat="1" ht="12">
      <c r="A218" s="79"/>
      <c r="B218" s="79"/>
      <c r="C218" s="79"/>
      <c r="D218" s="6"/>
      <c r="E218" s="30" t="s">
        <v>350</v>
      </c>
      <c r="F218" s="25">
        <v>69.402900000000002</v>
      </c>
      <c r="G218" s="26"/>
      <c r="H218" s="26">
        <v>69.402900000000002</v>
      </c>
      <c r="I218" s="27"/>
      <c r="J218" s="25">
        <v>0</v>
      </c>
      <c r="K218" s="26"/>
      <c r="L218" s="26">
        <v>0</v>
      </c>
      <c r="M218" s="28"/>
      <c r="N218" s="26">
        <f t="shared" si="52"/>
        <v>0</v>
      </c>
      <c r="O218" s="26"/>
      <c r="P218" s="26">
        <f t="shared" si="52"/>
        <v>0</v>
      </c>
      <c r="Q218" s="26"/>
    </row>
    <row r="219" spans="1:17" s="42" customFormat="1" ht="32.25" customHeight="1">
      <c r="A219" s="128" t="s">
        <v>577</v>
      </c>
      <c r="B219" s="128" t="s">
        <v>578</v>
      </c>
      <c r="C219" s="128"/>
      <c r="D219" s="72" t="s">
        <v>15</v>
      </c>
      <c r="E219" s="52"/>
      <c r="F219" s="25">
        <f>F220</f>
        <v>699.3</v>
      </c>
      <c r="G219" s="26"/>
      <c r="H219" s="26">
        <f>H220</f>
        <v>699.3</v>
      </c>
      <c r="I219" s="27"/>
      <c r="J219" s="25">
        <f>J220</f>
        <v>0</v>
      </c>
      <c r="K219" s="26"/>
      <c r="L219" s="26">
        <f>L220</f>
        <v>0</v>
      </c>
      <c r="M219" s="28"/>
      <c r="N219" s="45">
        <f t="shared" si="52"/>
        <v>0</v>
      </c>
      <c r="O219" s="45"/>
      <c r="P219" s="45">
        <f t="shared" si="52"/>
        <v>0</v>
      </c>
      <c r="Q219" s="45"/>
    </row>
    <row r="220" spans="1:17" s="42" customFormat="1" ht="78.75">
      <c r="A220" s="128"/>
      <c r="B220" s="128"/>
      <c r="C220" s="128"/>
      <c r="D220" s="72" t="s">
        <v>175</v>
      </c>
      <c r="E220" s="52"/>
      <c r="F220" s="25">
        <f>SUM(F221)</f>
        <v>699.3</v>
      </c>
      <c r="G220" s="26"/>
      <c r="H220" s="26">
        <f>SUM(H221)</f>
        <v>699.3</v>
      </c>
      <c r="I220" s="27"/>
      <c r="J220" s="25">
        <f>SUM(J221)</f>
        <v>0</v>
      </c>
      <c r="K220" s="26"/>
      <c r="L220" s="26">
        <f>SUM(L221)</f>
        <v>0</v>
      </c>
      <c r="M220" s="28"/>
      <c r="N220" s="45">
        <f t="shared" si="52"/>
        <v>0</v>
      </c>
      <c r="O220" s="45"/>
      <c r="P220" s="45">
        <f t="shared" si="52"/>
        <v>0</v>
      </c>
      <c r="Q220" s="45"/>
    </row>
    <row r="221" spans="1:17" s="42" customFormat="1">
      <c r="A221" s="128"/>
      <c r="B221" s="128"/>
      <c r="C221" s="128"/>
      <c r="D221" s="54"/>
      <c r="E221" s="53" t="s">
        <v>570</v>
      </c>
      <c r="F221" s="25">
        <f>SUM(G221:I221)</f>
        <v>699.3</v>
      </c>
      <c r="G221" s="26"/>
      <c r="H221" s="26">
        <v>699.3</v>
      </c>
      <c r="I221" s="27"/>
      <c r="J221" s="25">
        <f>SUM(K221:M221)</f>
        <v>0</v>
      </c>
      <c r="K221" s="26"/>
      <c r="L221" s="26">
        <v>0</v>
      </c>
      <c r="M221" s="28"/>
      <c r="N221" s="45">
        <f t="shared" si="52"/>
        <v>0</v>
      </c>
      <c r="O221" s="45"/>
      <c r="P221" s="45">
        <f t="shared" si="52"/>
        <v>0</v>
      </c>
      <c r="Q221" s="45"/>
    </row>
    <row r="222" spans="1:17" s="5" customFormat="1" ht="20.25" customHeight="1">
      <c r="A222" s="79" t="s">
        <v>239</v>
      </c>
      <c r="B222" s="79" t="s">
        <v>108</v>
      </c>
      <c r="C222" s="79" t="s">
        <v>109</v>
      </c>
      <c r="D222" s="59" t="s">
        <v>15</v>
      </c>
      <c r="E222" s="68"/>
      <c r="F222" s="25">
        <f>F223</f>
        <v>22437.600899999998</v>
      </c>
      <c r="G222" s="26"/>
      <c r="H222" s="26"/>
      <c r="I222" s="27">
        <f t="shared" ref="I222:M222" si="64">I223</f>
        <v>22437.600899999998</v>
      </c>
      <c r="J222" s="25">
        <f t="shared" si="64"/>
        <v>15044.846100000001</v>
      </c>
      <c r="K222" s="26"/>
      <c r="L222" s="26"/>
      <c r="M222" s="28">
        <f t="shared" si="64"/>
        <v>15044.846100000001</v>
      </c>
      <c r="N222" s="26">
        <f t="shared" si="52"/>
        <v>67.051937357527393</v>
      </c>
      <c r="O222" s="26"/>
      <c r="P222" s="26"/>
      <c r="Q222" s="26">
        <f t="shared" si="52"/>
        <v>67.051937357527393</v>
      </c>
    </row>
    <row r="223" spans="1:17" s="5" customFormat="1" ht="96">
      <c r="A223" s="79"/>
      <c r="B223" s="79"/>
      <c r="C223" s="79"/>
      <c r="D223" s="59" t="s">
        <v>175</v>
      </c>
      <c r="E223" s="68"/>
      <c r="F223" s="25">
        <f>F224+F225+F226+F227</f>
        <v>22437.600899999998</v>
      </c>
      <c r="G223" s="26"/>
      <c r="H223" s="26"/>
      <c r="I223" s="27">
        <f t="shared" ref="I223:M223" si="65">I224+I225+I226+I227</f>
        <v>22437.600899999998</v>
      </c>
      <c r="J223" s="25">
        <f t="shared" si="65"/>
        <v>15044.846100000001</v>
      </c>
      <c r="K223" s="26"/>
      <c r="L223" s="26"/>
      <c r="M223" s="28">
        <f t="shared" si="65"/>
        <v>15044.846100000001</v>
      </c>
      <c r="N223" s="26">
        <f t="shared" si="52"/>
        <v>67.051937357527393</v>
      </c>
      <c r="O223" s="26"/>
      <c r="P223" s="26"/>
      <c r="Q223" s="26">
        <f t="shared" si="52"/>
        <v>67.051937357527393</v>
      </c>
    </row>
    <row r="224" spans="1:17" s="5" customFormat="1" ht="12">
      <c r="A224" s="79"/>
      <c r="B224" s="79"/>
      <c r="C224" s="79"/>
      <c r="D224" s="6"/>
      <c r="E224" s="30" t="s">
        <v>351</v>
      </c>
      <c r="F224" s="25">
        <v>2559.1999999999998</v>
      </c>
      <c r="G224" s="26"/>
      <c r="H224" s="26"/>
      <c r="I224" s="27">
        <v>2559.1999999999998</v>
      </c>
      <c r="J224" s="25">
        <v>1229.1057000000001</v>
      </c>
      <c r="K224" s="26"/>
      <c r="L224" s="26"/>
      <c r="M224" s="28">
        <v>1229.1057000000001</v>
      </c>
      <c r="N224" s="26">
        <f t="shared" si="52"/>
        <v>48.026949828071281</v>
      </c>
      <c r="O224" s="26"/>
      <c r="P224" s="26"/>
      <c r="Q224" s="26">
        <f t="shared" si="52"/>
        <v>48.026949828071281</v>
      </c>
    </row>
    <row r="225" spans="1:17" s="5" customFormat="1" ht="12">
      <c r="A225" s="79"/>
      <c r="B225" s="79"/>
      <c r="C225" s="79"/>
      <c r="D225" s="6"/>
      <c r="E225" s="30" t="s">
        <v>352</v>
      </c>
      <c r="F225" s="25">
        <v>14675.9</v>
      </c>
      <c r="G225" s="26"/>
      <c r="H225" s="26"/>
      <c r="I225" s="27">
        <v>14675.9</v>
      </c>
      <c r="J225" s="25">
        <v>11295.6247</v>
      </c>
      <c r="K225" s="26"/>
      <c r="L225" s="26"/>
      <c r="M225" s="28">
        <v>11295.6247</v>
      </c>
      <c r="N225" s="26">
        <f t="shared" si="52"/>
        <v>76.967168623389369</v>
      </c>
      <c r="O225" s="26"/>
      <c r="P225" s="26"/>
      <c r="Q225" s="26">
        <f t="shared" si="52"/>
        <v>76.967168623389369</v>
      </c>
    </row>
    <row r="226" spans="1:17" s="5" customFormat="1" ht="12">
      <c r="A226" s="79"/>
      <c r="B226" s="79"/>
      <c r="C226" s="79"/>
      <c r="D226" s="6"/>
      <c r="E226" s="30" t="s">
        <v>353</v>
      </c>
      <c r="F226" s="25">
        <v>5139.2</v>
      </c>
      <c r="G226" s="26"/>
      <c r="H226" s="26"/>
      <c r="I226" s="27">
        <v>5139.2</v>
      </c>
      <c r="J226" s="25">
        <v>2468.5468000000001</v>
      </c>
      <c r="K226" s="26"/>
      <c r="L226" s="26"/>
      <c r="M226" s="28">
        <v>2468.5468000000001</v>
      </c>
      <c r="N226" s="26">
        <f t="shared" si="52"/>
        <v>48.033678393524291</v>
      </c>
      <c r="O226" s="26"/>
      <c r="P226" s="26"/>
      <c r="Q226" s="26">
        <f t="shared" si="52"/>
        <v>48.033678393524291</v>
      </c>
    </row>
    <row r="227" spans="1:17" s="5" customFormat="1" ht="12">
      <c r="A227" s="79"/>
      <c r="B227" s="79"/>
      <c r="C227" s="79"/>
      <c r="D227" s="6"/>
      <c r="E227" s="30" t="s">
        <v>354</v>
      </c>
      <c r="F227" s="25">
        <v>63.300899999999999</v>
      </c>
      <c r="G227" s="26"/>
      <c r="H227" s="26"/>
      <c r="I227" s="27">
        <v>63.300899999999999</v>
      </c>
      <c r="J227" s="25">
        <v>51.568899999999999</v>
      </c>
      <c r="K227" s="26"/>
      <c r="L227" s="26"/>
      <c r="M227" s="28">
        <v>51.568899999999999</v>
      </c>
      <c r="N227" s="26">
        <f t="shared" si="52"/>
        <v>81.466298267481179</v>
      </c>
      <c r="O227" s="26"/>
      <c r="P227" s="26"/>
      <c r="Q227" s="26">
        <f t="shared" si="52"/>
        <v>81.466298267481179</v>
      </c>
    </row>
    <row r="228" spans="1:17" s="5" customFormat="1" ht="56.25" customHeight="1">
      <c r="A228" s="79" t="s">
        <v>373</v>
      </c>
      <c r="B228" s="79" t="s">
        <v>111</v>
      </c>
      <c r="C228" s="79" t="s">
        <v>112</v>
      </c>
      <c r="D228" s="59" t="s">
        <v>15</v>
      </c>
      <c r="E228" s="68"/>
      <c r="F228" s="25">
        <v>2559.1999999999998</v>
      </c>
      <c r="G228" s="26"/>
      <c r="H228" s="26"/>
      <c r="I228" s="27">
        <v>2559.1999999999998</v>
      </c>
      <c r="J228" s="25">
        <v>1229.1057000000001</v>
      </c>
      <c r="K228" s="26"/>
      <c r="L228" s="26"/>
      <c r="M228" s="28">
        <v>1229.1057000000001</v>
      </c>
      <c r="N228" s="26">
        <f t="shared" si="52"/>
        <v>48.026949828071281</v>
      </c>
      <c r="O228" s="26"/>
      <c r="P228" s="26"/>
      <c r="Q228" s="26">
        <f t="shared" si="52"/>
        <v>48.026949828071281</v>
      </c>
    </row>
    <row r="229" spans="1:17" s="5" customFormat="1" ht="96">
      <c r="A229" s="79"/>
      <c r="B229" s="79"/>
      <c r="C229" s="79"/>
      <c r="D229" s="59" t="s">
        <v>175</v>
      </c>
      <c r="E229" s="68"/>
      <c r="F229" s="25">
        <v>2559.1999999999998</v>
      </c>
      <c r="G229" s="26"/>
      <c r="H229" s="26"/>
      <c r="I229" s="27">
        <v>2559.1999999999998</v>
      </c>
      <c r="J229" s="25">
        <v>1229.1057000000001</v>
      </c>
      <c r="K229" s="26"/>
      <c r="L229" s="26"/>
      <c r="M229" s="28">
        <v>1229.1057000000001</v>
      </c>
      <c r="N229" s="26">
        <f t="shared" ref="N229:Q259" si="66">J229/F229*100</f>
        <v>48.026949828071281</v>
      </c>
      <c r="O229" s="26"/>
      <c r="P229" s="26"/>
      <c r="Q229" s="26">
        <f t="shared" si="66"/>
        <v>48.026949828071281</v>
      </c>
    </row>
    <row r="230" spans="1:17" s="5" customFormat="1" ht="12">
      <c r="A230" s="79"/>
      <c r="B230" s="79"/>
      <c r="C230" s="79"/>
      <c r="D230" s="6"/>
      <c r="E230" s="30" t="s">
        <v>351</v>
      </c>
      <c r="F230" s="25">
        <v>2559.1999999999998</v>
      </c>
      <c r="G230" s="26"/>
      <c r="H230" s="26"/>
      <c r="I230" s="27">
        <v>2559.1999999999998</v>
      </c>
      <c r="J230" s="25">
        <v>1229.1057000000001</v>
      </c>
      <c r="K230" s="26"/>
      <c r="L230" s="26"/>
      <c r="M230" s="28">
        <v>1229.1057000000001</v>
      </c>
      <c r="N230" s="26">
        <f t="shared" si="66"/>
        <v>48.026949828071281</v>
      </c>
      <c r="O230" s="26"/>
      <c r="P230" s="26"/>
      <c r="Q230" s="26">
        <f t="shared" si="66"/>
        <v>48.026949828071281</v>
      </c>
    </row>
    <row r="231" spans="1:17" s="5" customFormat="1" ht="56.25" customHeight="1">
      <c r="A231" s="79" t="s">
        <v>374</v>
      </c>
      <c r="B231" s="79" t="s">
        <v>375</v>
      </c>
      <c r="C231" s="79" t="s">
        <v>113</v>
      </c>
      <c r="D231" s="59" t="s">
        <v>15</v>
      </c>
      <c r="E231" s="68"/>
      <c r="F231" s="25">
        <f>F232</f>
        <v>19878.400899999997</v>
      </c>
      <c r="G231" s="26"/>
      <c r="H231" s="26"/>
      <c r="I231" s="27">
        <f t="shared" ref="I231:M231" si="67">I232</f>
        <v>19878.400899999997</v>
      </c>
      <c r="J231" s="25">
        <f t="shared" si="67"/>
        <v>13815.740400000001</v>
      </c>
      <c r="K231" s="26"/>
      <c r="L231" s="26"/>
      <c r="M231" s="28">
        <f t="shared" si="67"/>
        <v>13815.740400000001</v>
      </c>
      <c r="N231" s="26">
        <f t="shared" si="66"/>
        <v>69.501266573208113</v>
      </c>
      <c r="O231" s="26"/>
      <c r="P231" s="26"/>
      <c r="Q231" s="26">
        <f t="shared" si="66"/>
        <v>69.501266573208113</v>
      </c>
    </row>
    <row r="232" spans="1:17" s="5" customFormat="1" ht="96">
      <c r="A232" s="79"/>
      <c r="B232" s="79"/>
      <c r="C232" s="79"/>
      <c r="D232" s="59" t="s">
        <v>175</v>
      </c>
      <c r="E232" s="68"/>
      <c r="F232" s="25">
        <f>F233+F234+F235</f>
        <v>19878.400899999997</v>
      </c>
      <c r="G232" s="26"/>
      <c r="H232" s="26"/>
      <c r="I232" s="27">
        <f t="shared" ref="I232:M232" si="68">I233+I234+I235</f>
        <v>19878.400899999997</v>
      </c>
      <c r="J232" s="25">
        <f t="shared" si="68"/>
        <v>13815.740400000001</v>
      </c>
      <c r="K232" s="26"/>
      <c r="L232" s="26"/>
      <c r="M232" s="28">
        <f t="shared" si="68"/>
        <v>13815.740400000001</v>
      </c>
      <c r="N232" s="26">
        <f t="shared" si="66"/>
        <v>69.501266573208113</v>
      </c>
      <c r="O232" s="26"/>
      <c r="P232" s="26"/>
      <c r="Q232" s="26">
        <f t="shared" si="66"/>
        <v>69.501266573208113</v>
      </c>
    </row>
    <row r="233" spans="1:17" s="5" customFormat="1" ht="12">
      <c r="A233" s="79"/>
      <c r="B233" s="79"/>
      <c r="C233" s="79"/>
      <c r="D233" s="6"/>
      <c r="E233" s="30" t="s">
        <v>352</v>
      </c>
      <c r="F233" s="25">
        <v>14675.9</v>
      </c>
      <c r="G233" s="26"/>
      <c r="H233" s="26"/>
      <c r="I233" s="27">
        <v>14675.9</v>
      </c>
      <c r="J233" s="25">
        <v>11295.6247</v>
      </c>
      <c r="K233" s="26"/>
      <c r="L233" s="26"/>
      <c r="M233" s="28">
        <v>11295.6247</v>
      </c>
      <c r="N233" s="26">
        <f t="shared" si="66"/>
        <v>76.967168623389369</v>
      </c>
      <c r="O233" s="26"/>
      <c r="P233" s="26"/>
      <c r="Q233" s="26">
        <f t="shared" si="66"/>
        <v>76.967168623389369</v>
      </c>
    </row>
    <row r="234" spans="1:17" s="5" customFormat="1" ht="12">
      <c r="A234" s="79"/>
      <c r="B234" s="79"/>
      <c r="C234" s="79"/>
      <c r="D234" s="6"/>
      <c r="E234" s="30" t="s">
        <v>353</v>
      </c>
      <c r="F234" s="25">
        <v>5139.2</v>
      </c>
      <c r="G234" s="26"/>
      <c r="H234" s="26"/>
      <c r="I234" s="27">
        <v>5139.2</v>
      </c>
      <c r="J234" s="25">
        <v>2468.5468000000001</v>
      </c>
      <c r="K234" s="26"/>
      <c r="L234" s="26"/>
      <c r="M234" s="28">
        <v>2468.5468000000001</v>
      </c>
      <c r="N234" s="26">
        <f t="shared" si="66"/>
        <v>48.033678393524291</v>
      </c>
      <c r="O234" s="26"/>
      <c r="P234" s="26"/>
      <c r="Q234" s="26">
        <f t="shared" si="66"/>
        <v>48.033678393524291</v>
      </c>
    </row>
    <row r="235" spans="1:17" s="5" customFormat="1" ht="12">
      <c r="A235" s="79"/>
      <c r="B235" s="79"/>
      <c r="C235" s="79"/>
      <c r="D235" s="6"/>
      <c r="E235" s="30" t="s">
        <v>354</v>
      </c>
      <c r="F235" s="25">
        <v>63.300899999999999</v>
      </c>
      <c r="G235" s="26"/>
      <c r="H235" s="26"/>
      <c r="I235" s="27">
        <v>63.300899999999999</v>
      </c>
      <c r="J235" s="25">
        <v>51.568899999999999</v>
      </c>
      <c r="K235" s="26"/>
      <c r="L235" s="26"/>
      <c r="M235" s="28">
        <v>51.568899999999999</v>
      </c>
      <c r="N235" s="26">
        <f t="shared" si="66"/>
        <v>81.466298267481179</v>
      </c>
      <c r="O235" s="26"/>
      <c r="P235" s="26"/>
      <c r="Q235" s="26">
        <f t="shared" si="66"/>
        <v>81.466298267481179</v>
      </c>
    </row>
    <row r="236" spans="1:17" s="5" customFormat="1" ht="32.25" customHeight="1">
      <c r="A236" s="79" t="s">
        <v>107</v>
      </c>
      <c r="B236" s="79" t="s">
        <v>114</v>
      </c>
      <c r="C236" s="79" t="s">
        <v>115</v>
      </c>
      <c r="D236" s="59" t="s">
        <v>15</v>
      </c>
      <c r="E236" s="68"/>
      <c r="F236" s="25">
        <f>F237</f>
        <v>20740.099999999999</v>
      </c>
      <c r="G236" s="26">
        <f t="shared" ref="G236:M236" si="69">G237</f>
        <v>592.5</v>
      </c>
      <c r="H236" s="26">
        <f t="shared" si="69"/>
        <v>20147.599999999999</v>
      </c>
      <c r="I236" s="27">
        <f t="shared" si="69"/>
        <v>0</v>
      </c>
      <c r="J236" s="25">
        <f t="shared" si="69"/>
        <v>12356.499300000001</v>
      </c>
      <c r="K236" s="26">
        <f t="shared" si="69"/>
        <v>268.00599999999997</v>
      </c>
      <c r="L236" s="26">
        <f t="shared" si="69"/>
        <v>12088.493300000002</v>
      </c>
      <c r="M236" s="28">
        <f t="shared" si="69"/>
        <v>0</v>
      </c>
      <c r="N236" s="26">
        <f t="shared" si="66"/>
        <v>59.577819296917575</v>
      </c>
      <c r="O236" s="26">
        <f t="shared" si="66"/>
        <v>45.233080168776368</v>
      </c>
      <c r="P236" s="26">
        <f t="shared" si="66"/>
        <v>59.999668943199204</v>
      </c>
      <c r="Q236" s="26"/>
    </row>
    <row r="237" spans="1:17" s="5" customFormat="1" ht="96">
      <c r="A237" s="79"/>
      <c r="B237" s="79"/>
      <c r="C237" s="79"/>
      <c r="D237" s="59" t="s">
        <v>175</v>
      </c>
      <c r="E237" s="68"/>
      <c r="F237" s="25">
        <f>F238+F239+F240+F241+F242+F243</f>
        <v>20740.099999999999</v>
      </c>
      <c r="G237" s="26">
        <f t="shared" ref="G237:M237" si="70">G238+G239+G240+G241+G242+G243</f>
        <v>592.5</v>
      </c>
      <c r="H237" s="26">
        <f t="shared" si="70"/>
        <v>20147.599999999999</v>
      </c>
      <c r="I237" s="27">
        <f t="shared" si="70"/>
        <v>0</v>
      </c>
      <c r="J237" s="25">
        <f t="shared" si="70"/>
        <v>12356.499300000001</v>
      </c>
      <c r="K237" s="26">
        <f t="shared" si="70"/>
        <v>268.00599999999997</v>
      </c>
      <c r="L237" s="26">
        <f t="shared" si="70"/>
        <v>12088.493300000002</v>
      </c>
      <c r="M237" s="28">
        <f t="shared" si="70"/>
        <v>0</v>
      </c>
      <c r="N237" s="26">
        <f t="shared" si="66"/>
        <v>59.577819296917575</v>
      </c>
      <c r="O237" s="26">
        <f t="shared" si="66"/>
        <v>45.233080168776368</v>
      </c>
      <c r="P237" s="26">
        <f t="shared" si="66"/>
        <v>59.999668943199204</v>
      </c>
      <c r="Q237" s="26"/>
    </row>
    <row r="238" spans="1:17" s="5" customFormat="1" ht="12">
      <c r="A238" s="79"/>
      <c r="B238" s="79"/>
      <c r="C238" s="79"/>
      <c r="D238" s="6"/>
      <c r="E238" s="30" t="s">
        <v>355</v>
      </c>
      <c r="F238" s="25">
        <v>1355.1124</v>
      </c>
      <c r="G238" s="26"/>
      <c r="H238" s="26">
        <v>1355.1124</v>
      </c>
      <c r="I238" s="27"/>
      <c r="J238" s="25">
        <v>1116.7043000000001</v>
      </c>
      <c r="K238" s="26"/>
      <c r="L238" s="26">
        <v>1116.7043000000001</v>
      </c>
      <c r="M238" s="28"/>
      <c r="N238" s="26">
        <f t="shared" si="66"/>
        <v>82.406765667556442</v>
      </c>
      <c r="O238" s="26"/>
      <c r="P238" s="26">
        <f t="shared" si="66"/>
        <v>82.406765667556442</v>
      </c>
      <c r="Q238" s="26"/>
    </row>
    <row r="239" spans="1:17" s="5" customFormat="1" ht="12">
      <c r="A239" s="79"/>
      <c r="B239" s="79"/>
      <c r="C239" s="79"/>
      <c r="D239" s="6"/>
      <c r="E239" s="30" t="s">
        <v>356</v>
      </c>
      <c r="F239" s="25">
        <v>280.2876</v>
      </c>
      <c r="G239" s="26"/>
      <c r="H239" s="26">
        <v>280.2876</v>
      </c>
      <c r="I239" s="27"/>
      <c r="J239" s="25">
        <v>86.352999999999994</v>
      </c>
      <c r="K239" s="26"/>
      <c r="L239" s="26">
        <v>86.352999999999994</v>
      </c>
      <c r="M239" s="28"/>
      <c r="N239" s="26">
        <f t="shared" si="66"/>
        <v>30.808712194189109</v>
      </c>
      <c r="O239" s="26"/>
      <c r="P239" s="26">
        <f t="shared" si="66"/>
        <v>30.808712194189109</v>
      </c>
      <c r="Q239" s="26"/>
    </row>
    <row r="240" spans="1:17" s="5" customFormat="1" ht="12">
      <c r="A240" s="79"/>
      <c r="B240" s="79"/>
      <c r="C240" s="79"/>
      <c r="D240" s="6"/>
      <c r="E240" s="30" t="s">
        <v>357</v>
      </c>
      <c r="F240" s="25">
        <v>592.5</v>
      </c>
      <c r="G240" s="26">
        <v>592.5</v>
      </c>
      <c r="H240" s="26"/>
      <c r="I240" s="27"/>
      <c r="J240" s="25">
        <v>268.00599999999997</v>
      </c>
      <c r="K240" s="26">
        <v>268.00599999999997</v>
      </c>
      <c r="L240" s="26"/>
      <c r="M240" s="28"/>
      <c r="N240" s="26">
        <f t="shared" si="66"/>
        <v>45.233080168776368</v>
      </c>
      <c r="O240" s="26">
        <f t="shared" si="66"/>
        <v>45.233080168776368</v>
      </c>
      <c r="P240" s="26"/>
      <c r="Q240" s="26"/>
    </row>
    <row r="241" spans="1:17" s="5" customFormat="1" ht="12">
      <c r="A241" s="79"/>
      <c r="B241" s="79"/>
      <c r="C241" s="79"/>
      <c r="D241" s="6"/>
      <c r="E241" s="30" t="s">
        <v>358</v>
      </c>
      <c r="F241" s="25">
        <v>4560.5</v>
      </c>
      <c r="G241" s="26"/>
      <c r="H241" s="26">
        <v>4560.5</v>
      </c>
      <c r="I241" s="27"/>
      <c r="J241" s="25">
        <v>2381.9059999999999</v>
      </c>
      <c r="K241" s="26"/>
      <c r="L241" s="26">
        <v>2381.9059999999999</v>
      </c>
      <c r="M241" s="28"/>
      <c r="N241" s="26">
        <f t="shared" si="66"/>
        <v>52.229053831816685</v>
      </c>
      <c r="O241" s="26"/>
      <c r="P241" s="26">
        <f t="shared" ref="P241:P243" si="71">L241/H241*100</f>
        <v>52.229053831816685</v>
      </c>
      <c r="Q241" s="26"/>
    </row>
    <row r="242" spans="1:17" s="5" customFormat="1" ht="12">
      <c r="A242" s="79"/>
      <c r="B242" s="79"/>
      <c r="C242" s="79"/>
      <c r="D242" s="6"/>
      <c r="E242" s="30" t="s">
        <v>359</v>
      </c>
      <c r="F242" s="25">
        <v>3748.7</v>
      </c>
      <c r="G242" s="26"/>
      <c r="H242" s="26">
        <v>3748.7</v>
      </c>
      <c r="I242" s="27"/>
      <c r="J242" s="25">
        <v>2411.7600000000002</v>
      </c>
      <c r="K242" s="26"/>
      <c r="L242" s="26">
        <v>2411.7600000000002</v>
      </c>
      <c r="M242" s="28"/>
      <c r="N242" s="26">
        <f t="shared" si="66"/>
        <v>64.335903113079212</v>
      </c>
      <c r="O242" s="26"/>
      <c r="P242" s="26">
        <f t="shared" si="71"/>
        <v>64.335903113079212</v>
      </c>
      <c r="Q242" s="26"/>
    </row>
    <row r="243" spans="1:17" s="5" customFormat="1" ht="12">
      <c r="A243" s="79"/>
      <c r="B243" s="79"/>
      <c r="C243" s="79"/>
      <c r="D243" s="6"/>
      <c r="E243" s="30" t="s">
        <v>360</v>
      </c>
      <c r="F243" s="25">
        <v>10203</v>
      </c>
      <c r="G243" s="26"/>
      <c r="H243" s="26">
        <v>10203</v>
      </c>
      <c r="I243" s="27"/>
      <c r="J243" s="25">
        <v>6091.77</v>
      </c>
      <c r="K243" s="26"/>
      <c r="L243" s="26">
        <v>6091.77</v>
      </c>
      <c r="M243" s="28"/>
      <c r="N243" s="26">
        <f t="shared" si="66"/>
        <v>59.705674801528964</v>
      </c>
      <c r="O243" s="26"/>
      <c r="P243" s="26">
        <f t="shared" si="71"/>
        <v>59.705674801528964</v>
      </c>
      <c r="Q243" s="26"/>
    </row>
    <row r="244" spans="1:17" s="5" customFormat="1" ht="44.25" customHeight="1">
      <c r="A244" s="79" t="s">
        <v>110</v>
      </c>
      <c r="B244" s="79" t="s">
        <v>116</v>
      </c>
      <c r="C244" s="79" t="s">
        <v>117</v>
      </c>
      <c r="D244" s="59" t="s">
        <v>15</v>
      </c>
      <c r="E244" s="68"/>
      <c r="F244" s="25">
        <f>F245</f>
        <v>1635.4</v>
      </c>
      <c r="G244" s="26"/>
      <c r="H244" s="26">
        <f>H245</f>
        <v>1635.4</v>
      </c>
      <c r="I244" s="27"/>
      <c r="J244" s="25">
        <f>J245</f>
        <v>1203.0573000000002</v>
      </c>
      <c r="K244" s="26"/>
      <c r="L244" s="26">
        <f>L245</f>
        <v>1203.0573000000002</v>
      </c>
      <c r="M244" s="28"/>
      <c r="N244" s="26">
        <f t="shared" si="66"/>
        <v>73.563489054665538</v>
      </c>
      <c r="O244" s="26"/>
      <c r="P244" s="26">
        <f t="shared" si="66"/>
        <v>73.563489054665538</v>
      </c>
      <c r="Q244" s="26"/>
    </row>
    <row r="245" spans="1:17" s="5" customFormat="1" ht="96">
      <c r="A245" s="79"/>
      <c r="B245" s="79"/>
      <c r="C245" s="79"/>
      <c r="D245" s="59" t="s">
        <v>175</v>
      </c>
      <c r="E245" s="68"/>
      <c r="F245" s="25">
        <f>F246+F247</f>
        <v>1635.4</v>
      </c>
      <c r="G245" s="26"/>
      <c r="H245" s="26">
        <f>H246+H247</f>
        <v>1635.4</v>
      </c>
      <c r="I245" s="27"/>
      <c r="J245" s="25">
        <f>J246+J247</f>
        <v>1203.0573000000002</v>
      </c>
      <c r="K245" s="26"/>
      <c r="L245" s="26">
        <f>L246+L247</f>
        <v>1203.0573000000002</v>
      </c>
      <c r="M245" s="28"/>
      <c r="N245" s="26">
        <f t="shared" si="66"/>
        <v>73.563489054665538</v>
      </c>
      <c r="O245" s="26"/>
      <c r="P245" s="26">
        <f t="shared" si="66"/>
        <v>73.563489054665538</v>
      </c>
      <c r="Q245" s="26"/>
    </row>
    <row r="246" spans="1:17" s="5" customFormat="1" ht="12">
      <c r="A246" s="79"/>
      <c r="B246" s="79"/>
      <c r="C246" s="79"/>
      <c r="D246" s="6"/>
      <c r="E246" s="30" t="s">
        <v>355</v>
      </c>
      <c r="F246" s="25">
        <v>1355.1124</v>
      </c>
      <c r="G246" s="26"/>
      <c r="H246" s="26">
        <v>1355.1124</v>
      </c>
      <c r="I246" s="27"/>
      <c r="J246" s="25">
        <v>1116.7043000000001</v>
      </c>
      <c r="K246" s="26"/>
      <c r="L246" s="26">
        <v>1116.7043000000001</v>
      </c>
      <c r="M246" s="28"/>
      <c r="N246" s="26">
        <f t="shared" si="66"/>
        <v>82.406765667556442</v>
      </c>
      <c r="O246" s="26"/>
      <c r="P246" s="26">
        <f t="shared" si="66"/>
        <v>82.406765667556442</v>
      </c>
      <c r="Q246" s="26"/>
    </row>
    <row r="247" spans="1:17" s="5" customFormat="1" ht="12">
      <c r="A247" s="79"/>
      <c r="B247" s="79"/>
      <c r="C247" s="79"/>
      <c r="D247" s="6"/>
      <c r="E247" s="30" t="s">
        <v>356</v>
      </c>
      <c r="F247" s="25">
        <v>280.2876</v>
      </c>
      <c r="G247" s="26"/>
      <c r="H247" s="26">
        <v>280.2876</v>
      </c>
      <c r="I247" s="27"/>
      <c r="J247" s="25">
        <v>86.352999999999994</v>
      </c>
      <c r="K247" s="26"/>
      <c r="L247" s="26">
        <v>86.352999999999994</v>
      </c>
      <c r="M247" s="28"/>
      <c r="N247" s="26">
        <f t="shared" si="66"/>
        <v>30.808712194189109</v>
      </c>
      <c r="O247" s="26"/>
      <c r="P247" s="26">
        <f t="shared" si="66"/>
        <v>30.808712194189109</v>
      </c>
      <c r="Q247" s="26"/>
    </row>
    <row r="248" spans="1:17" s="5" customFormat="1" ht="56.25" customHeight="1">
      <c r="A248" s="79" t="s">
        <v>376</v>
      </c>
      <c r="B248" s="79" t="s">
        <v>118</v>
      </c>
      <c r="C248" s="79" t="s">
        <v>119</v>
      </c>
      <c r="D248" s="59" t="s">
        <v>15</v>
      </c>
      <c r="E248" s="68"/>
      <c r="F248" s="25">
        <v>592.5</v>
      </c>
      <c r="G248" s="26">
        <v>592.5</v>
      </c>
      <c r="H248" s="26"/>
      <c r="I248" s="27"/>
      <c r="J248" s="25">
        <v>268.00599999999997</v>
      </c>
      <c r="K248" s="26">
        <v>268.00599999999997</v>
      </c>
      <c r="L248" s="26"/>
      <c r="M248" s="28"/>
      <c r="N248" s="26">
        <f t="shared" si="66"/>
        <v>45.233080168776368</v>
      </c>
      <c r="O248" s="26">
        <f t="shared" si="66"/>
        <v>45.233080168776368</v>
      </c>
      <c r="P248" s="26"/>
      <c r="Q248" s="26"/>
    </row>
    <row r="249" spans="1:17" s="5" customFormat="1" ht="96">
      <c r="A249" s="79"/>
      <c r="B249" s="79"/>
      <c r="C249" s="79"/>
      <c r="D249" s="59" t="s">
        <v>175</v>
      </c>
      <c r="E249" s="68"/>
      <c r="F249" s="25">
        <v>592.5</v>
      </c>
      <c r="G249" s="26">
        <v>592.5</v>
      </c>
      <c r="H249" s="26"/>
      <c r="I249" s="27"/>
      <c r="J249" s="25">
        <v>268.00599999999997</v>
      </c>
      <c r="K249" s="26">
        <v>268.00599999999997</v>
      </c>
      <c r="L249" s="26"/>
      <c r="M249" s="28"/>
      <c r="N249" s="26">
        <f t="shared" si="66"/>
        <v>45.233080168776368</v>
      </c>
      <c r="O249" s="26">
        <f t="shared" si="66"/>
        <v>45.233080168776368</v>
      </c>
      <c r="P249" s="26"/>
      <c r="Q249" s="26"/>
    </row>
    <row r="250" spans="1:17" s="5" customFormat="1" ht="12">
      <c r="A250" s="79"/>
      <c r="B250" s="79"/>
      <c r="C250" s="79"/>
      <c r="D250" s="6"/>
      <c r="E250" s="30" t="s">
        <v>357</v>
      </c>
      <c r="F250" s="25">
        <v>592.5</v>
      </c>
      <c r="G250" s="26">
        <v>592.5</v>
      </c>
      <c r="H250" s="26"/>
      <c r="I250" s="27"/>
      <c r="J250" s="25">
        <v>268.00599999999997</v>
      </c>
      <c r="K250" s="26">
        <v>268.00599999999997</v>
      </c>
      <c r="L250" s="26"/>
      <c r="M250" s="28"/>
      <c r="N250" s="26">
        <f t="shared" si="66"/>
        <v>45.233080168776368</v>
      </c>
      <c r="O250" s="26">
        <f t="shared" si="66"/>
        <v>45.233080168776368</v>
      </c>
      <c r="P250" s="26"/>
      <c r="Q250" s="26"/>
    </row>
    <row r="251" spans="1:17" s="5" customFormat="1" ht="68.25" customHeight="1">
      <c r="A251" s="79" t="s">
        <v>377</v>
      </c>
      <c r="B251" s="79" t="s">
        <v>120</v>
      </c>
      <c r="C251" s="79" t="s">
        <v>121</v>
      </c>
      <c r="D251" s="59" t="s">
        <v>15</v>
      </c>
      <c r="E251" s="68"/>
      <c r="F251" s="25">
        <v>4560.5</v>
      </c>
      <c r="G251" s="26"/>
      <c r="H251" s="26">
        <v>4560.5</v>
      </c>
      <c r="I251" s="27"/>
      <c r="J251" s="25">
        <v>2381.9059999999999</v>
      </c>
      <c r="K251" s="26"/>
      <c r="L251" s="26">
        <v>2381.9059999999999</v>
      </c>
      <c r="M251" s="28"/>
      <c r="N251" s="26">
        <f t="shared" si="66"/>
        <v>52.229053831816685</v>
      </c>
      <c r="O251" s="26"/>
      <c r="P251" s="26">
        <f t="shared" si="66"/>
        <v>52.229053831816685</v>
      </c>
      <c r="Q251" s="26"/>
    </row>
    <row r="252" spans="1:17" s="5" customFormat="1" ht="96">
      <c r="A252" s="79"/>
      <c r="B252" s="79"/>
      <c r="C252" s="79"/>
      <c r="D252" s="59" t="s">
        <v>175</v>
      </c>
      <c r="E252" s="68"/>
      <c r="F252" s="25">
        <v>4560.5</v>
      </c>
      <c r="G252" s="26"/>
      <c r="H252" s="26">
        <v>4560.5</v>
      </c>
      <c r="I252" s="27"/>
      <c r="J252" s="25">
        <v>2381.9059999999999</v>
      </c>
      <c r="K252" s="26"/>
      <c r="L252" s="26">
        <v>2381.9059999999999</v>
      </c>
      <c r="M252" s="28"/>
      <c r="N252" s="26">
        <f t="shared" si="66"/>
        <v>52.229053831816685</v>
      </c>
      <c r="O252" s="26"/>
      <c r="P252" s="26">
        <f t="shared" si="66"/>
        <v>52.229053831816685</v>
      </c>
      <c r="Q252" s="26"/>
    </row>
    <row r="253" spans="1:17" s="5" customFormat="1" ht="12">
      <c r="A253" s="79"/>
      <c r="B253" s="79"/>
      <c r="C253" s="79"/>
      <c r="D253" s="6"/>
      <c r="E253" s="30" t="s">
        <v>358</v>
      </c>
      <c r="F253" s="25">
        <v>4560.5</v>
      </c>
      <c r="G253" s="26"/>
      <c r="H253" s="26">
        <v>4560.5</v>
      </c>
      <c r="I253" s="27"/>
      <c r="J253" s="25">
        <v>2381.9059999999999</v>
      </c>
      <c r="K253" s="26"/>
      <c r="L253" s="26">
        <v>2381.9059999999999</v>
      </c>
      <c r="M253" s="28"/>
      <c r="N253" s="26">
        <f t="shared" si="66"/>
        <v>52.229053831816685</v>
      </c>
      <c r="O253" s="26"/>
      <c r="P253" s="26">
        <f t="shared" si="66"/>
        <v>52.229053831816685</v>
      </c>
      <c r="Q253" s="26"/>
    </row>
    <row r="254" spans="1:17" s="5" customFormat="1" ht="68.25" customHeight="1">
      <c r="A254" s="79" t="s">
        <v>378</v>
      </c>
      <c r="B254" s="79" t="s">
        <v>379</v>
      </c>
      <c r="C254" s="79" t="s">
        <v>122</v>
      </c>
      <c r="D254" s="59" t="s">
        <v>15</v>
      </c>
      <c r="E254" s="68"/>
      <c r="F254" s="25">
        <v>3748.7</v>
      </c>
      <c r="G254" s="26"/>
      <c r="H254" s="26">
        <v>3748.7</v>
      </c>
      <c r="I254" s="27"/>
      <c r="J254" s="25">
        <v>2411.7600000000002</v>
      </c>
      <c r="K254" s="26"/>
      <c r="L254" s="26">
        <v>2411.7600000000002</v>
      </c>
      <c r="M254" s="28"/>
      <c r="N254" s="26">
        <f t="shared" si="66"/>
        <v>64.335903113079212</v>
      </c>
      <c r="O254" s="26"/>
      <c r="P254" s="26">
        <f t="shared" si="66"/>
        <v>64.335903113079212</v>
      </c>
      <c r="Q254" s="26"/>
    </row>
    <row r="255" spans="1:17" s="5" customFormat="1" ht="96">
      <c r="A255" s="79"/>
      <c r="B255" s="79"/>
      <c r="C255" s="79"/>
      <c r="D255" s="59" t="s">
        <v>175</v>
      </c>
      <c r="E255" s="68"/>
      <c r="F255" s="25">
        <v>3748.7</v>
      </c>
      <c r="G255" s="26"/>
      <c r="H255" s="26">
        <v>3748.7</v>
      </c>
      <c r="I255" s="27"/>
      <c r="J255" s="25">
        <v>2411.7600000000002</v>
      </c>
      <c r="K255" s="26"/>
      <c r="L255" s="26">
        <v>2411.7600000000002</v>
      </c>
      <c r="M255" s="28"/>
      <c r="N255" s="26">
        <f t="shared" si="66"/>
        <v>64.335903113079212</v>
      </c>
      <c r="O255" s="26"/>
      <c r="P255" s="26">
        <f t="shared" si="66"/>
        <v>64.335903113079212</v>
      </c>
      <c r="Q255" s="26"/>
    </row>
    <row r="256" spans="1:17" s="5" customFormat="1" ht="12">
      <c r="A256" s="79"/>
      <c r="B256" s="79"/>
      <c r="C256" s="79"/>
      <c r="D256" s="6"/>
      <c r="E256" s="30" t="s">
        <v>359</v>
      </c>
      <c r="F256" s="25">
        <v>3748.7</v>
      </c>
      <c r="G256" s="26"/>
      <c r="H256" s="26">
        <v>3748.7</v>
      </c>
      <c r="I256" s="27"/>
      <c r="J256" s="25">
        <v>2411.7600000000002</v>
      </c>
      <c r="K256" s="26"/>
      <c r="L256" s="26">
        <v>2411.7600000000002</v>
      </c>
      <c r="M256" s="28"/>
      <c r="N256" s="26">
        <f t="shared" si="66"/>
        <v>64.335903113079212</v>
      </c>
      <c r="O256" s="26"/>
      <c r="P256" s="26">
        <f t="shared" si="66"/>
        <v>64.335903113079212</v>
      </c>
      <c r="Q256" s="26"/>
    </row>
    <row r="257" spans="1:17" s="5" customFormat="1" ht="68.25" customHeight="1">
      <c r="A257" s="79" t="s">
        <v>380</v>
      </c>
      <c r="B257" s="79" t="s">
        <v>381</v>
      </c>
      <c r="C257" s="79" t="s">
        <v>382</v>
      </c>
      <c r="D257" s="59" t="s">
        <v>15</v>
      </c>
      <c r="E257" s="68"/>
      <c r="F257" s="25">
        <v>10203</v>
      </c>
      <c r="G257" s="26"/>
      <c r="H257" s="26">
        <v>10203</v>
      </c>
      <c r="I257" s="27"/>
      <c r="J257" s="25">
        <v>6091.77</v>
      </c>
      <c r="K257" s="26"/>
      <c r="L257" s="26">
        <v>6091.77</v>
      </c>
      <c r="M257" s="28"/>
      <c r="N257" s="26">
        <f t="shared" si="66"/>
        <v>59.705674801528964</v>
      </c>
      <c r="O257" s="26"/>
      <c r="P257" s="26">
        <f t="shared" si="66"/>
        <v>59.705674801528964</v>
      </c>
      <c r="Q257" s="26"/>
    </row>
    <row r="258" spans="1:17" s="5" customFormat="1" ht="96">
      <c r="A258" s="79"/>
      <c r="B258" s="79"/>
      <c r="C258" s="79"/>
      <c r="D258" s="59" t="s">
        <v>175</v>
      </c>
      <c r="E258" s="68"/>
      <c r="F258" s="25">
        <v>10203</v>
      </c>
      <c r="G258" s="26"/>
      <c r="H258" s="26">
        <v>10203</v>
      </c>
      <c r="I258" s="27"/>
      <c r="J258" s="25">
        <v>6091.77</v>
      </c>
      <c r="K258" s="26"/>
      <c r="L258" s="26">
        <v>6091.77</v>
      </c>
      <c r="M258" s="28"/>
      <c r="N258" s="26">
        <f t="shared" si="66"/>
        <v>59.705674801528964</v>
      </c>
      <c r="O258" s="26"/>
      <c r="P258" s="26">
        <f t="shared" si="66"/>
        <v>59.705674801528964</v>
      </c>
      <c r="Q258" s="26"/>
    </row>
    <row r="259" spans="1:17" s="5" customFormat="1" ht="12">
      <c r="A259" s="79"/>
      <c r="B259" s="79"/>
      <c r="C259" s="79"/>
      <c r="D259" s="6"/>
      <c r="E259" s="30" t="s">
        <v>360</v>
      </c>
      <c r="F259" s="25">
        <v>10203</v>
      </c>
      <c r="G259" s="26"/>
      <c r="H259" s="26">
        <v>10203</v>
      </c>
      <c r="I259" s="27"/>
      <c r="J259" s="25">
        <v>6091.77</v>
      </c>
      <c r="K259" s="26"/>
      <c r="L259" s="26">
        <v>6091.77</v>
      </c>
      <c r="M259" s="28"/>
      <c r="N259" s="26">
        <f t="shared" si="66"/>
        <v>59.705674801528964</v>
      </c>
      <c r="O259" s="26"/>
      <c r="P259" s="26">
        <f t="shared" si="66"/>
        <v>59.705674801528964</v>
      </c>
      <c r="Q259" s="26"/>
    </row>
    <row r="260" spans="1:17" s="32" customFormat="1" ht="27" customHeight="1">
      <c r="A260" s="96" t="s">
        <v>27</v>
      </c>
      <c r="B260" s="96" t="s">
        <v>302</v>
      </c>
      <c r="C260" s="96" t="s">
        <v>399</v>
      </c>
      <c r="D260" s="62" t="s">
        <v>15</v>
      </c>
      <c r="E260" s="18"/>
      <c r="F260" s="19">
        <f>F261+F262+F266</f>
        <v>5695.7644</v>
      </c>
      <c r="G260" s="20">
        <f t="shared" ref="G260:M260" si="72">G261+G262+G266</f>
        <v>0</v>
      </c>
      <c r="H260" s="20">
        <f t="shared" si="72"/>
        <v>1206</v>
      </c>
      <c r="I260" s="21">
        <f t="shared" si="72"/>
        <v>4489.7644</v>
      </c>
      <c r="J260" s="19">
        <f t="shared" si="72"/>
        <v>2806.3373000000001</v>
      </c>
      <c r="K260" s="20">
        <f t="shared" si="72"/>
        <v>0</v>
      </c>
      <c r="L260" s="20">
        <f t="shared" si="72"/>
        <v>0</v>
      </c>
      <c r="M260" s="22">
        <f t="shared" si="72"/>
        <v>2806.3373000000001</v>
      </c>
      <c r="N260" s="23">
        <f>J260/F260*100</f>
        <v>49.270600097152894</v>
      </c>
      <c r="O260" s="23"/>
      <c r="P260" s="23">
        <f t="shared" ref="P260:Q261" si="73">L260/H260*100</f>
        <v>0</v>
      </c>
      <c r="Q260" s="23">
        <f t="shared" si="73"/>
        <v>62.505224104855039</v>
      </c>
    </row>
    <row r="261" spans="1:17" s="32" customFormat="1" ht="60">
      <c r="A261" s="96"/>
      <c r="B261" s="96"/>
      <c r="C261" s="96"/>
      <c r="D261" s="55" t="s">
        <v>384</v>
      </c>
      <c r="E261" s="30" t="s">
        <v>385</v>
      </c>
      <c r="F261" s="25">
        <v>300</v>
      </c>
      <c r="G261" s="26"/>
      <c r="H261" s="26"/>
      <c r="I261" s="27">
        <v>300</v>
      </c>
      <c r="J261" s="25">
        <v>137.5</v>
      </c>
      <c r="K261" s="26"/>
      <c r="L261" s="26"/>
      <c r="M261" s="28">
        <v>137.5</v>
      </c>
      <c r="N261" s="29">
        <f t="shared" ref="N261" si="74">J261/F261*100</f>
        <v>45.833333333333329</v>
      </c>
      <c r="O261" s="29"/>
      <c r="P261" s="29"/>
      <c r="Q261" s="29">
        <f t="shared" si="73"/>
        <v>45.833333333333329</v>
      </c>
    </row>
    <row r="262" spans="1:17" s="32" customFormat="1" ht="72">
      <c r="A262" s="96"/>
      <c r="B262" s="96"/>
      <c r="C262" s="96"/>
      <c r="D262" s="55" t="s">
        <v>386</v>
      </c>
      <c r="E262" s="30"/>
      <c r="F262" s="25">
        <f>F263+F264+F265</f>
        <v>5355.7644</v>
      </c>
      <c r="G262" s="26"/>
      <c r="H262" s="26">
        <f t="shared" ref="H262:M262" si="75">H263+H264+H265</f>
        <v>1206</v>
      </c>
      <c r="I262" s="27">
        <f t="shared" si="75"/>
        <v>4149.7644</v>
      </c>
      <c r="J262" s="25">
        <f t="shared" si="75"/>
        <v>2648.8373000000001</v>
      </c>
      <c r="K262" s="26"/>
      <c r="L262" s="26">
        <f t="shared" si="75"/>
        <v>0</v>
      </c>
      <c r="M262" s="28">
        <f t="shared" si="75"/>
        <v>2648.8373000000001</v>
      </c>
      <c r="N262" s="29">
        <f t="shared" ref="N262:N301" si="76">J262/F262*100</f>
        <v>49.457688990202783</v>
      </c>
      <c r="O262" s="29"/>
      <c r="P262" s="29">
        <f t="shared" ref="P262:P301" si="77">L262/H262*100</f>
        <v>0</v>
      </c>
      <c r="Q262" s="29">
        <f t="shared" ref="Q262:Q301" si="78">M262/I262*100</f>
        <v>63.831028575983737</v>
      </c>
    </row>
    <row r="263" spans="1:17" s="32" customFormat="1" ht="12">
      <c r="A263" s="96"/>
      <c r="B263" s="96"/>
      <c r="C263" s="96"/>
      <c r="D263" s="59"/>
      <c r="E263" s="30" t="s">
        <v>387</v>
      </c>
      <c r="F263" s="25">
        <v>3951.1523999999999</v>
      </c>
      <c r="G263" s="26"/>
      <c r="H263" s="26"/>
      <c r="I263" s="27">
        <v>3951.1523999999999</v>
      </c>
      <c r="J263" s="25">
        <v>2511.8373000000001</v>
      </c>
      <c r="K263" s="26"/>
      <c r="L263" s="26"/>
      <c r="M263" s="28">
        <v>2511.8373000000001</v>
      </c>
      <c r="N263" s="29">
        <f t="shared" si="76"/>
        <v>63.57227071271663</v>
      </c>
      <c r="O263" s="29"/>
      <c r="P263" s="29"/>
      <c r="Q263" s="29">
        <f t="shared" si="78"/>
        <v>63.57227071271663</v>
      </c>
    </row>
    <row r="264" spans="1:17" s="32" customFormat="1" ht="12">
      <c r="A264" s="96"/>
      <c r="B264" s="96"/>
      <c r="C264" s="96"/>
      <c r="D264" s="59"/>
      <c r="E264" s="30" t="s">
        <v>388</v>
      </c>
      <c r="F264" s="25">
        <v>174</v>
      </c>
      <c r="G264" s="26"/>
      <c r="H264" s="26"/>
      <c r="I264" s="27">
        <v>174</v>
      </c>
      <c r="J264" s="25">
        <v>137</v>
      </c>
      <c r="K264" s="26"/>
      <c r="L264" s="26"/>
      <c r="M264" s="28">
        <v>137</v>
      </c>
      <c r="N264" s="29">
        <f t="shared" si="76"/>
        <v>78.735632183908038</v>
      </c>
      <c r="O264" s="29"/>
      <c r="P264" s="29"/>
      <c r="Q264" s="29">
        <f t="shared" si="78"/>
        <v>78.735632183908038</v>
      </c>
    </row>
    <row r="265" spans="1:17" s="32" customFormat="1" ht="12">
      <c r="A265" s="96"/>
      <c r="B265" s="96"/>
      <c r="C265" s="96"/>
      <c r="D265" s="7"/>
      <c r="E265" s="30" t="s">
        <v>642</v>
      </c>
      <c r="F265" s="25">
        <v>1230.6120000000001</v>
      </c>
      <c r="G265" s="26"/>
      <c r="H265" s="26">
        <v>1206</v>
      </c>
      <c r="I265" s="27">
        <v>24.611999999999998</v>
      </c>
      <c r="J265" s="25">
        <v>0</v>
      </c>
      <c r="K265" s="26"/>
      <c r="L265" s="26">
        <v>0</v>
      </c>
      <c r="M265" s="28">
        <v>0</v>
      </c>
      <c r="N265" s="29">
        <f t="shared" si="76"/>
        <v>0</v>
      </c>
      <c r="O265" s="29"/>
      <c r="P265" s="29">
        <f t="shared" si="77"/>
        <v>0</v>
      </c>
      <c r="Q265" s="29">
        <f t="shared" si="78"/>
        <v>0</v>
      </c>
    </row>
    <row r="266" spans="1:17" s="32" customFormat="1" ht="72">
      <c r="A266" s="62"/>
      <c r="B266" s="62"/>
      <c r="C266" s="62"/>
      <c r="D266" s="59" t="s">
        <v>389</v>
      </c>
      <c r="E266" s="30" t="s">
        <v>390</v>
      </c>
      <c r="F266" s="25">
        <v>40</v>
      </c>
      <c r="G266" s="26"/>
      <c r="H266" s="26"/>
      <c r="I266" s="27">
        <v>40</v>
      </c>
      <c r="J266" s="25">
        <v>20</v>
      </c>
      <c r="K266" s="26"/>
      <c r="L266" s="26"/>
      <c r="M266" s="28">
        <v>20</v>
      </c>
      <c r="N266" s="29">
        <f t="shared" si="76"/>
        <v>50</v>
      </c>
      <c r="O266" s="29"/>
      <c r="P266" s="29"/>
      <c r="Q266" s="29">
        <f t="shared" si="78"/>
        <v>50</v>
      </c>
    </row>
    <row r="267" spans="1:17" s="32" customFormat="1" ht="12">
      <c r="A267" s="106" t="s">
        <v>32</v>
      </c>
      <c r="B267" s="106" t="s">
        <v>131</v>
      </c>
      <c r="C267" s="103" t="s">
        <v>400</v>
      </c>
      <c r="D267" s="8" t="s">
        <v>299</v>
      </c>
      <c r="E267" s="30"/>
      <c r="F267" s="25">
        <f>F269+F270+F271</f>
        <v>4291.1523999999999</v>
      </c>
      <c r="G267" s="26">
        <f t="shared" ref="G267:M267" si="79">G269+G270+G271</f>
        <v>0</v>
      </c>
      <c r="H267" s="26">
        <f t="shared" si="79"/>
        <v>0</v>
      </c>
      <c r="I267" s="27">
        <f t="shared" si="79"/>
        <v>4291.1523999999999</v>
      </c>
      <c r="J267" s="25">
        <f t="shared" si="79"/>
        <v>2669.3373000000001</v>
      </c>
      <c r="K267" s="26">
        <f t="shared" si="79"/>
        <v>0</v>
      </c>
      <c r="L267" s="26">
        <f t="shared" si="79"/>
        <v>0</v>
      </c>
      <c r="M267" s="28">
        <f t="shared" si="79"/>
        <v>2669.3373000000001</v>
      </c>
      <c r="N267" s="29">
        <f t="shared" si="76"/>
        <v>62.205604722871186</v>
      </c>
      <c r="O267" s="29"/>
      <c r="P267" s="29"/>
      <c r="Q267" s="29">
        <f t="shared" si="78"/>
        <v>62.205604722871186</v>
      </c>
    </row>
    <row r="268" spans="1:17" s="32" customFormat="1" ht="12">
      <c r="A268" s="106"/>
      <c r="B268" s="106"/>
      <c r="C268" s="104"/>
      <c r="D268" s="8" t="s">
        <v>383</v>
      </c>
      <c r="E268" s="30"/>
      <c r="F268" s="25"/>
      <c r="G268" s="26"/>
      <c r="H268" s="26"/>
      <c r="I268" s="27"/>
      <c r="J268" s="25"/>
      <c r="K268" s="26"/>
      <c r="L268" s="26"/>
      <c r="M268" s="28"/>
      <c r="N268" s="29"/>
      <c r="O268" s="29"/>
      <c r="P268" s="29"/>
      <c r="Q268" s="29"/>
    </row>
    <row r="269" spans="1:17" s="32" customFormat="1" ht="60">
      <c r="A269" s="106"/>
      <c r="B269" s="106"/>
      <c r="C269" s="104"/>
      <c r="D269" s="7" t="s">
        <v>384</v>
      </c>
      <c r="E269" s="30" t="s">
        <v>385</v>
      </c>
      <c r="F269" s="25">
        <v>300</v>
      </c>
      <c r="G269" s="26"/>
      <c r="H269" s="26"/>
      <c r="I269" s="27">
        <v>300</v>
      </c>
      <c r="J269" s="25">
        <v>137.5</v>
      </c>
      <c r="K269" s="26"/>
      <c r="L269" s="26"/>
      <c r="M269" s="28">
        <v>137.5</v>
      </c>
      <c r="N269" s="29">
        <f t="shared" si="76"/>
        <v>45.833333333333329</v>
      </c>
      <c r="O269" s="29"/>
      <c r="P269" s="29"/>
      <c r="Q269" s="29">
        <f t="shared" si="78"/>
        <v>45.833333333333329</v>
      </c>
    </row>
    <row r="270" spans="1:17" s="32" customFormat="1" ht="72">
      <c r="A270" s="106"/>
      <c r="B270" s="106"/>
      <c r="C270" s="104"/>
      <c r="D270" s="8" t="s">
        <v>386</v>
      </c>
      <c r="E270" s="30" t="s">
        <v>387</v>
      </c>
      <c r="F270" s="25">
        <v>3951.1523999999999</v>
      </c>
      <c r="G270" s="26"/>
      <c r="H270" s="26"/>
      <c r="I270" s="27">
        <v>3951.1523999999999</v>
      </c>
      <c r="J270" s="25">
        <v>2511.8373000000001</v>
      </c>
      <c r="K270" s="26"/>
      <c r="L270" s="26"/>
      <c r="M270" s="28">
        <v>2511.8373000000001</v>
      </c>
      <c r="N270" s="29">
        <f t="shared" si="76"/>
        <v>63.57227071271663</v>
      </c>
      <c r="O270" s="29"/>
      <c r="P270" s="29"/>
      <c r="Q270" s="29">
        <f t="shared" si="78"/>
        <v>63.57227071271663</v>
      </c>
    </row>
    <row r="271" spans="1:17" s="32" customFormat="1" ht="72">
      <c r="A271" s="106"/>
      <c r="B271" s="106"/>
      <c r="C271" s="105"/>
      <c r="D271" s="63" t="s">
        <v>389</v>
      </c>
      <c r="E271" s="30" t="s">
        <v>390</v>
      </c>
      <c r="F271" s="25">
        <v>40</v>
      </c>
      <c r="G271" s="26"/>
      <c r="H271" s="26"/>
      <c r="I271" s="27">
        <v>40</v>
      </c>
      <c r="J271" s="25">
        <v>20</v>
      </c>
      <c r="K271" s="26"/>
      <c r="L271" s="26"/>
      <c r="M271" s="28">
        <v>20</v>
      </c>
      <c r="N271" s="29">
        <f t="shared" si="76"/>
        <v>50</v>
      </c>
      <c r="O271" s="29"/>
      <c r="P271" s="29"/>
      <c r="Q271" s="29">
        <f t="shared" si="78"/>
        <v>50</v>
      </c>
    </row>
    <row r="272" spans="1:17" s="32" customFormat="1" ht="15" customHeight="1">
      <c r="A272" s="103" t="s">
        <v>18</v>
      </c>
      <c r="B272" s="103" t="s">
        <v>313</v>
      </c>
      <c r="C272" s="103" t="s">
        <v>391</v>
      </c>
      <c r="D272" s="8" t="s">
        <v>299</v>
      </c>
      <c r="E272" s="30"/>
      <c r="F272" s="25">
        <v>3951.1523999999999</v>
      </c>
      <c r="G272" s="26"/>
      <c r="H272" s="26"/>
      <c r="I272" s="27">
        <v>3951.1523999999999</v>
      </c>
      <c r="J272" s="25">
        <v>2511.8373000000001</v>
      </c>
      <c r="K272" s="26"/>
      <c r="L272" s="26"/>
      <c r="M272" s="28">
        <v>2511.8373000000001</v>
      </c>
      <c r="N272" s="29">
        <f t="shared" si="76"/>
        <v>63.57227071271663</v>
      </c>
      <c r="O272" s="29"/>
      <c r="P272" s="29"/>
      <c r="Q272" s="29">
        <f t="shared" si="78"/>
        <v>63.57227071271663</v>
      </c>
    </row>
    <row r="273" spans="1:17" s="32" customFormat="1" ht="12">
      <c r="A273" s="104"/>
      <c r="B273" s="104"/>
      <c r="C273" s="104"/>
      <c r="D273" s="8" t="s">
        <v>383</v>
      </c>
      <c r="E273" s="30"/>
      <c r="F273" s="25"/>
      <c r="G273" s="26"/>
      <c r="H273" s="26"/>
      <c r="I273" s="27"/>
      <c r="J273" s="25"/>
      <c r="K273" s="26"/>
      <c r="L273" s="26"/>
      <c r="M273" s="28"/>
      <c r="N273" s="29"/>
      <c r="O273" s="29"/>
      <c r="P273" s="29"/>
      <c r="Q273" s="29"/>
    </row>
    <row r="274" spans="1:17" s="32" customFormat="1" ht="72">
      <c r="A274" s="104"/>
      <c r="B274" s="104"/>
      <c r="C274" s="104"/>
      <c r="D274" s="7" t="s">
        <v>386</v>
      </c>
      <c r="E274" s="30"/>
      <c r="F274" s="25">
        <v>3951.1523999999999</v>
      </c>
      <c r="G274" s="26"/>
      <c r="H274" s="26"/>
      <c r="I274" s="27">
        <v>3951.1523999999999</v>
      </c>
      <c r="J274" s="25">
        <v>2511.8373000000001</v>
      </c>
      <c r="K274" s="26"/>
      <c r="L274" s="26"/>
      <c r="M274" s="28">
        <v>2511.8373000000001</v>
      </c>
      <c r="N274" s="29">
        <f t="shared" si="76"/>
        <v>63.57227071271663</v>
      </c>
      <c r="O274" s="29"/>
      <c r="P274" s="29"/>
      <c r="Q274" s="29">
        <f t="shared" si="78"/>
        <v>63.57227071271663</v>
      </c>
    </row>
    <row r="275" spans="1:17" s="32" customFormat="1" ht="12">
      <c r="A275" s="105"/>
      <c r="B275" s="105"/>
      <c r="C275" s="105"/>
      <c r="D275" s="63"/>
      <c r="E275" s="30" t="s">
        <v>387</v>
      </c>
      <c r="F275" s="25">
        <v>3951.1523999999999</v>
      </c>
      <c r="G275" s="26"/>
      <c r="H275" s="26"/>
      <c r="I275" s="27">
        <v>3951.1523999999999</v>
      </c>
      <c r="J275" s="25">
        <v>2511.8373000000001</v>
      </c>
      <c r="K275" s="26"/>
      <c r="L275" s="26"/>
      <c r="M275" s="28">
        <v>2511.8373000000001</v>
      </c>
      <c r="N275" s="29">
        <f t="shared" si="76"/>
        <v>63.57227071271663</v>
      </c>
      <c r="O275" s="29"/>
      <c r="P275" s="29"/>
      <c r="Q275" s="29">
        <f t="shared" si="78"/>
        <v>63.57227071271663</v>
      </c>
    </row>
    <row r="276" spans="1:17" s="32" customFormat="1" ht="15" customHeight="1">
      <c r="A276" s="103" t="s">
        <v>23</v>
      </c>
      <c r="B276" s="103" t="s">
        <v>392</v>
      </c>
      <c r="C276" s="103" t="s">
        <v>393</v>
      </c>
      <c r="D276" s="8" t="s">
        <v>299</v>
      </c>
      <c r="E276" s="30"/>
      <c r="F276" s="25">
        <v>300</v>
      </c>
      <c r="G276" s="26"/>
      <c r="H276" s="26"/>
      <c r="I276" s="27">
        <v>300</v>
      </c>
      <c r="J276" s="25">
        <v>137.5</v>
      </c>
      <c r="K276" s="26"/>
      <c r="L276" s="26"/>
      <c r="M276" s="28">
        <v>137.5</v>
      </c>
      <c r="N276" s="29">
        <f t="shared" si="76"/>
        <v>45.833333333333329</v>
      </c>
      <c r="O276" s="29"/>
      <c r="P276" s="29"/>
      <c r="Q276" s="29">
        <f t="shared" si="78"/>
        <v>45.833333333333329</v>
      </c>
    </row>
    <row r="277" spans="1:17" s="32" customFormat="1" ht="12">
      <c r="A277" s="104"/>
      <c r="B277" s="104"/>
      <c r="C277" s="104"/>
      <c r="D277" s="8" t="s">
        <v>383</v>
      </c>
      <c r="E277" s="30"/>
      <c r="F277" s="25"/>
      <c r="G277" s="26"/>
      <c r="H277" s="26"/>
      <c r="I277" s="27"/>
      <c r="J277" s="25"/>
      <c r="K277" s="26"/>
      <c r="L277" s="26"/>
      <c r="M277" s="28"/>
      <c r="N277" s="29"/>
      <c r="O277" s="29"/>
      <c r="P277" s="29"/>
      <c r="Q277" s="29"/>
    </row>
    <row r="278" spans="1:17" s="32" customFormat="1" ht="60">
      <c r="A278" s="104"/>
      <c r="B278" s="104"/>
      <c r="C278" s="104"/>
      <c r="D278" s="7" t="s">
        <v>384</v>
      </c>
      <c r="E278" s="30"/>
      <c r="F278" s="25">
        <v>300</v>
      </c>
      <c r="G278" s="26"/>
      <c r="H278" s="26"/>
      <c r="I278" s="27">
        <v>300</v>
      </c>
      <c r="J278" s="25">
        <v>137.5</v>
      </c>
      <c r="K278" s="26"/>
      <c r="L278" s="26"/>
      <c r="M278" s="28">
        <v>137.5</v>
      </c>
      <c r="N278" s="29">
        <f t="shared" si="76"/>
        <v>45.833333333333329</v>
      </c>
      <c r="O278" s="29"/>
      <c r="P278" s="29"/>
      <c r="Q278" s="29">
        <f t="shared" si="78"/>
        <v>45.833333333333329</v>
      </c>
    </row>
    <row r="279" spans="1:17" s="32" customFormat="1" ht="12">
      <c r="A279" s="105"/>
      <c r="B279" s="105"/>
      <c r="C279" s="105"/>
      <c r="D279" s="63"/>
      <c r="E279" s="30" t="s">
        <v>385</v>
      </c>
      <c r="F279" s="25">
        <v>300</v>
      </c>
      <c r="G279" s="26"/>
      <c r="H279" s="26"/>
      <c r="I279" s="27">
        <v>300</v>
      </c>
      <c r="J279" s="25">
        <v>137.5</v>
      </c>
      <c r="K279" s="26"/>
      <c r="L279" s="26"/>
      <c r="M279" s="28">
        <v>137.5</v>
      </c>
      <c r="N279" s="29">
        <f t="shared" si="76"/>
        <v>45.833333333333329</v>
      </c>
      <c r="O279" s="29"/>
      <c r="P279" s="29"/>
      <c r="Q279" s="29">
        <f t="shared" si="78"/>
        <v>45.833333333333329</v>
      </c>
    </row>
    <row r="280" spans="1:17" s="32" customFormat="1" ht="15" customHeight="1">
      <c r="A280" s="103" t="s">
        <v>125</v>
      </c>
      <c r="B280" s="103" t="s">
        <v>394</v>
      </c>
      <c r="C280" s="103" t="s">
        <v>395</v>
      </c>
      <c r="D280" s="8" t="s">
        <v>299</v>
      </c>
      <c r="E280" s="30"/>
      <c r="F280" s="25">
        <v>40</v>
      </c>
      <c r="G280" s="26"/>
      <c r="H280" s="26"/>
      <c r="I280" s="27">
        <v>40</v>
      </c>
      <c r="J280" s="25">
        <v>20</v>
      </c>
      <c r="K280" s="26"/>
      <c r="L280" s="26"/>
      <c r="M280" s="28">
        <v>20</v>
      </c>
      <c r="N280" s="29">
        <f t="shared" si="76"/>
        <v>50</v>
      </c>
      <c r="O280" s="29"/>
      <c r="P280" s="29"/>
      <c r="Q280" s="29">
        <f t="shared" si="78"/>
        <v>50</v>
      </c>
    </row>
    <row r="281" spans="1:17" s="32" customFormat="1" ht="12">
      <c r="A281" s="104"/>
      <c r="B281" s="104"/>
      <c r="C281" s="104"/>
      <c r="D281" s="8" t="s">
        <v>383</v>
      </c>
      <c r="E281" s="30"/>
      <c r="F281" s="25"/>
      <c r="G281" s="26"/>
      <c r="H281" s="26"/>
      <c r="I281" s="27"/>
      <c r="J281" s="25"/>
      <c r="K281" s="26"/>
      <c r="L281" s="26"/>
      <c r="M281" s="28"/>
      <c r="N281" s="29"/>
      <c r="O281" s="29"/>
      <c r="P281" s="29"/>
      <c r="Q281" s="29"/>
    </row>
    <row r="282" spans="1:17" s="32" customFormat="1" ht="72">
      <c r="A282" s="104"/>
      <c r="B282" s="104"/>
      <c r="C282" s="104"/>
      <c r="D282" s="63" t="s">
        <v>389</v>
      </c>
      <c r="E282" s="30"/>
      <c r="F282" s="25">
        <v>40</v>
      </c>
      <c r="G282" s="26"/>
      <c r="H282" s="26"/>
      <c r="I282" s="27">
        <v>40</v>
      </c>
      <c r="J282" s="25">
        <v>20</v>
      </c>
      <c r="K282" s="26"/>
      <c r="L282" s="26"/>
      <c r="M282" s="28">
        <v>20</v>
      </c>
      <c r="N282" s="29">
        <f t="shared" si="76"/>
        <v>50</v>
      </c>
      <c r="O282" s="29"/>
      <c r="P282" s="29"/>
      <c r="Q282" s="29">
        <f t="shared" si="78"/>
        <v>50</v>
      </c>
    </row>
    <row r="283" spans="1:17" s="32" customFormat="1" ht="12">
      <c r="A283" s="105"/>
      <c r="B283" s="105"/>
      <c r="C283" s="105"/>
      <c r="D283" s="63"/>
      <c r="E283" s="30" t="s">
        <v>390</v>
      </c>
      <c r="F283" s="25">
        <v>40</v>
      </c>
      <c r="G283" s="26"/>
      <c r="H283" s="26"/>
      <c r="I283" s="27">
        <v>40</v>
      </c>
      <c r="J283" s="25">
        <v>20</v>
      </c>
      <c r="K283" s="26"/>
      <c r="L283" s="26"/>
      <c r="M283" s="28">
        <v>20</v>
      </c>
      <c r="N283" s="29">
        <f t="shared" si="76"/>
        <v>50</v>
      </c>
      <c r="O283" s="29"/>
      <c r="P283" s="29"/>
      <c r="Q283" s="29">
        <f t="shared" si="78"/>
        <v>50</v>
      </c>
    </row>
    <row r="284" spans="1:17" s="32" customFormat="1" ht="25.5" customHeight="1">
      <c r="A284" s="103" t="s">
        <v>38</v>
      </c>
      <c r="B284" s="103" t="s">
        <v>132</v>
      </c>
      <c r="C284" s="103" t="s">
        <v>401</v>
      </c>
      <c r="D284" s="9" t="s">
        <v>299</v>
      </c>
      <c r="E284" s="30"/>
      <c r="F284" s="25">
        <f>F286</f>
        <v>1404.6120000000001</v>
      </c>
      <c r="G284" s="26">
        <f t="shared" ref="G284:M284" si="80">G286</f>
        <v>0</v>
      </c>
      <c r="H284" s="26">
        <f t="shared" si="80"/>
        <v>1206</v>
      </c>
      <c r="I284" s="27">
        <f t="shared" si="80"/>
        <v>198.61199999999999</v>
      </c>
      <c r="J284" s="25">
        <f t="shared" si="80"/>
        <v>137</v>
      </c>
      <c r="K284" s="26">
        <f t="shared" si="80"/>
        <v>0</v>
      </c>
      <c r="L284" s="26">
        <f t="shared" si="80"/>
        <v>0</v>
      </c>
      <c r="M284" s="28">
        <f t="shared" si="80"/>
        <v>137</v>
      </c>
      <c r="N284" s="29">
        <f t="shared" si="76"/>
        <v>9.7535831959288402</v>
      </c>
      <c r="O284" s="29"/>
      <c r="P284" s="29">
        <f t="shared" si="77"/>
        <v>0</v>
      </c>
      <c r="Q284" s="29">
        <f t="shared" si="78"/>
        <v>68.978712263105962</v>
      </c>
    </row>
    <row r="285" spans="1:17" s="32" customFormat="1" ht="48" customHeight="1">
      <c r="A285" s="104"/>
      <c r="B285" s="104"/>
      <c r="C285" s="104"/>
      <c r="D285" s="8" t="s">
        <v>383</v>
      </c>
      <c r="E285" s="30"/>
      <c r="F285" s="25"/>
      <c r="G285" s="26"/>
      <c r="H285" s="26"/>
      <c r="I285" s="27"/>
      <c r="J285" s="25"/>
      <c r="K285" s="26"/>
      <c r="L285" s="26"/>
      <c r="M285" s="28"/>
      <c r="N285" s="29"/>
      <c r="O285" s="29"/>
      <c r="P285" s="29"/>
      <c r="Q285" s="29"/>
    </row>
    <row r="286" spans="1:17" s="32" customFormat="1" ht="48" customHeight="1">
      <c r="A286" s="104"/>
      <c r="B286" s="104"/>
      <c r="C286" s="104"/>
      <c r="D286" s="9" t="s">
        <v>386</v>
      </c>
      <c r="E286" s="30"/>
      <c r="F286" s="25">
        <f>F287+F288</f>
        <v>1404.6120000000001</v>
      </c>
      <c r="G286" s="26">
        <f t="shared" ref="G286" si="81">G287+G288</f>
        <v>0</v>
      </c>
      <c r="H286" s="26">
        <f t="shared" ref="H286" si="82">H287+H288</f>
        <v>1206</v>
      </c>
      <c r="I286" s="27">
        <f t="shared" ref="I286" si="83">I287+I288</f>
        <v>198.61199999999999</v>
      </c>
      <c r="J286" s="25">
        <f t="shared" ref="J286" si="84">J287+J288</f>
        <v>137</v>
      </c>
      <c r="K286" s="26">
        <f t="shared" ref="K286" si="85">K287+K288</f>
        <v>0</v>
      </c>
      <c r="L286" s="26">
        <f t="shared" ref="L286" si="86">L287+L288</f>
        <v>0</v>
      </c>
      <c r="M286" s="28">
        <f t="shared" ref="M286" si="87">M287+M288</f>
        <v>137</v>
      </c>
      <c r="N286" s="29">
        <f t="shared" si="76"/>
        <v>9.7535831959288402</v>
      </c>
      <c r="O286" s="29"/>
      <c r="P286" s="29">
        <f t="shared" si="77"/>
        <v>0</v>
      </c>
      <c r="Q286" s="29">
        <f t="shared" si="78"/>
        <v>68.978712263105962</v>
      </c>
    </row>
    <row r="287" spans="1:17" s="32" customFormat="1" ht="18" customHeight="1">
      <c r="A287" s="104"/>
      <c r="B287" s="104"/>
      <c r="C287" s="104"/>
      <c r="D287" s="9"/>
      <c r="E287" s="30" t="s">
        <v>388</v>
      </c>
      <c r="F287" s="25">
        <v>174</v>
      </c>
      <c r="G287" s="26"/>
      <c r="H287" s="26"/>
      <c r="I287" s="27">
        <v>174</v>
      </c>
      <c r="J287" s="25">
        <v>137</v>
      </c>
      <c r="K287" s="26"/>
      <c r="L287" s="26"/>
      <c r="M287" s="28">
        <v>137</v>
      </c>
      <c r="N287" s="29">
        <f t="shared" si="76"/>
        <v>78.735632183908038</v>
      </c>
      <c r="O287" s="29"/>
      <c r="P287" s="29"/>
      <c r="Q287" s="29">
        <f t="shared" si="78"/>
        <v>78.735632183908038</v>
      </c>
    </row>
    <row r="288" spans="1:17" s="32" customFormat="1" ht="18" customHeight="1">
      <c r="A288" s="105"/>
      <c r="B288" s="105"/>
      <c r="C288" s="105"/>
      <c r="D288" s="7"/>
      <c r="E288" s="30" t="s">
        <v>642</v>
      </c>
      <c r="F288" s="25">
        <v>1230.6120000000001</v>
      </c>
      <c r="G288" s="26"/>
      <c r="H288" s="26">
        <v>1206</v>
      </c>
      <c r="I288" s="27">
        <v>24.611999999999998</v>
      </c>
      <c r="J288" s="25">
        <v>0</v>
      </c>
      <c r="K288" s="26"/>
      <c r="L288" s="26">
        <v>0</v>
      </c>
      <c r="M288" s="28">
        <v>0</v>
      </c>
      <c r="N288" s="29">
        <f t="shared" si="76"/>
        <v>0</v>
      </c>
      <c r="O288" s="29"/>
      <c r="P288" s="29">
        <f t="shared" si="77"/>
        <v>0</v>
      </c>
      <c r="Q288" s="29">
        <f t="shared" si="78"/>
        <v>0</v>
      </c>
    </row>
    <row r="289" spans="1:17" s="32" customFormat="1" ht="15" customHeight="1">
      <c r="A289" s="103" t="s">
        <v>20</v>
      </c>
      <c r="B289" s="103" t="s">
        <v>133</v>
      </c>
      <c r="C289" s="103" t="s">
        <v>396</v>
      </c>
      <c r="D289" s="9" t="s">
        <v>299</v>
      </c>
      <c r="E289" s="30"/>
      <c r="F289" s="25">
        <f>F291</f>
        <v>1404.6120000000001</v>
      </c>
      <c r="G289" s="26">
        <f t="shared" ref="G289:M289" si="88">G291</f>
        <v>0</v>
      </c>
      <c r="H289" s="26">
        <f t="shared" si="88"/>
        <v>1206</v>
      </c>
      <c r="I289" s="27">
        <f t="shared" si="88"/>
        <v>198.61199999999999</v>
      </c>
      <c r="J289" s="25">
        <f t="shared" si="88"/>
        <v>137</v>
      </c>
      <c r="K289" s="26">
        <f t="shared" si="88"/>
        <v>0</v>
      </c>
      <c r="L289" s="26">
        <f t="shared" si="88"/>
        <v>0</v>
      </c>
      <c r="M289" s="28">
        <f t="shared" si="88"/>
        <v>137</v>
      </c>
      <c r="N289" s="29">
        <f t="shared" si="76"/>
        <v>9.7535831959288402</v>
      </c>
      <c r="O289" s="29"/>
      <c r="P289" s="29">
        <f t="shared" si="77"/>
        <v>0</v>
      </c>
      <c r="Q289" s="29">
        <f t="shared" si="78"/>
        <v>68.978712263105962</v>
      </c>
    </row>
    <row r="290" spans="1:17" s="32" customFormat="1" ht="12">
      <c r="A290" s="104"/>
      <c r="B290" s="104"/>
      <c r="C290" s="104"/>
      <c r="D290" s="8" t="s">
        <v>383</v>
      </c>
      <c r="E290" s="30"/>
      <c r="F290" s="25"/>
      <c r="G290" s="26"/>
      <c r="H290" s="26"/>
      <c r="I290" s="27"/>
      <c r="J290" s="25"/>
      <c r="K290" s="26"/>
      <c r="L290" s="26"/>
      <c r="M290" s="28"/>
      <c r="N290" s="29"/>
      <c r="O290" s="29"/>
      <c r="P290" s="29"/>
      <c r="Q290" s="29"/>
    </row>
    <row r="291" spans="1:17" s="32" customFormat="1" ht="72">
      <c r="A291" s="104"/>
      <c r="B291" s="104"/>
      <c r="C291" s="104"/>
      <c r="D291" s="7" t="s">
        <v>386</v>
      </c>
      <c r="E291" s="30"/>
      <c r="F291" s="25">
        <f>F292+F293</f>
        <v>1404.6120000000001</v>
      </c>
      <c r="G291" s="26">
        <f t="shared" ref="G291:M291" si="89">G292+G293</f>
        <v>0</v>
      </c>
      <c r="H291" s="26">
        <f t="shared" si="89"/>
        <v>1206</v>
      </c>
      <c r="I291" s="27">
        <f t="shared" si="89"/>
        <v>198.61199999999999</v>
      </c>
      <c r="J291" s="25">
        <f t="shared" si="89"/>
        <v>137</v>
      </c>
      <c r="K291" s="26">
        <f t="shared" si="89"/>
        <v>0</v>
      </c>
      <c r="L291" s="26">
        <f t="shared" si="89"/>
        <v>0</v>
      </c>
      <c r="M291" s="28">
        <f t="shared" si="89"/>
        <v>137</v>
      </c>
      <c r="N291" s="29">
        <f t="shared" si="76"/>
        <v>9.7535831959288402</v>
      </c>
      <c r="O291" s="29"/>
      <c r="P291" s="29">
        <f t="shared" si="77"/>
        <v>0</v>
      </c>
      <c r="Q291" s="29">
        <f t="shared" si="78"/>
        <v>68.978712263105962</v>
      </c>
    </row>
    <row r="292" spans="1:17" s="32" customFormat="1" ht="12">
      <c r="A292" s="104"/>
      <c r="B292" s="104"/>
      <c r="C292" s="104"/>
      <c r="D292" s="7"/>
      <c r="E292" s="30" t="s">
        <v>388</v>
      </c>
      <c r="F292" s="25">
        <v>174</v>
      </c>
      <c r="G292" s="26"/>
      <c r="H292" s="26"/>
      <c r="I292" s="27">
        <v>174</v>
      </c>
      <c r="J292" s="25">
        <v>137</v>
      </c>
      <c r="K292" s="26"/>
      <c r="L292" s="26"/>
      <c r="M292" s="28">
        <v>137</v>
      </c>
      <c r="N292" s="29">
        <f t="shared" si="76"/>
        <v>78.735632183908038</v>
      </c>
      <c r="O292" s="29"/>
      <c r="P292" s="29"/>
      <c r="Q292" s="29">
        <f t="shared" si="78"/>
        <v>78.735632183908038</v>
      </c>
    </row>
    <row r="293" spans="1:17" s="32" customFormat="1" ht="12">
      <c r="A293" s="105"/>
      <c r="B293" s="105"/>
      <c r="C293" s="105"/>
      <c r="D293" s="7"/>
      <c r="E293" s="30" t="s">
        <v>642</v>
      </c>
      <c r="F293" s="25">
        <v>1230.6120000000001</v>
      </c>
      <c r="G293" s="26"/>
      <c r="H293" s="26">
        <v>1206</v>
      </c>
      <c r="I293" s="27">
        <v>24.611999999999998</v>
      </c>
      <c r="J293" s="25">
        <v>0</v>
      </c>
      <c r="K293" s="26"/>
      <c r="L293" s="26">
        <v>0</v>
      </c>
      <c r="M293" s="28">
        <v>0</v>
      </c>
      <c r="N293" s="29">
        <f t="shared" si="76"/>
        <v>0</v>
      </c>
      <c r="O293" s="29"/>
      <c r="P293" s="29">
        <f t="shared" si="77"/>
        <v>0</v>
      </c>
      <c r="Q293" s="29">
        <f t="shared" si="78"/>
        <v>0</v>
      </c>
    </row>
    <row r="294" spans="1:17" s="32" customFormat="1" ht="12">
      <c r="A294" s="103" t="s">
        <v>21</v>
      </c>
      <c r="B294" s="103" t="s">
        <v>397</v>
      </c>
      <c r="C294" s="103" t="s">
        <v>398</v>
      </c>
      <c r="D294" s="9" t="s">
        <v>299</v>
      </c>
      <c r="E294" s="30"/>
      <c r="F294" s="25">
        <v>174</v>
      </c>
      <c r="G294" s="26"/>
      <c r="H294" s="26"/>
      <c r="I294" s="27">
        <v>174</v>
      </c>
      <c r="J294" s="25">
        <v>137</v>
      </c>
      <c r="K294" s="26"/>
      <c r="L294" s="26"/>
      <c r="M294" s="28">
        <v>137</v>
      </c>
      <c r="N294" s="29">
        <f t="shared" si="76"/>
        <v>78.735632183908038</v>
      </c>
      <c r="O294" s="29"/>
      <c r="P294" s="29"/>
      <c r="Q294" s="29">
        <f t="shared" si="78"/>
        <v>78.735632183908038</v>
      </c>
    </row>
    <row r="295" spans="1:17" s="32" customFormat="1" ht="12">
      <c r="A295" s="104"/>
      <c r="B295" s="104"/>
      <c r="C295" s="104"/>
      <c r="D295" s="8" t="s">
        <v>383</v>
      </c>
      <c r="E295" s="30"/>
      <c r="F295" s="25"/>
      <c r="G295" s="26"/>
      <c r="H295" s="26"/>
      <c r="I295" s="27"/>
      <c r="J295" s="25"/>
      <c r="K295" s="26"/>
      <c r="L295" s="26"/>
      <c r="M295" s="28"/>
      <c r="N295" s="29"/>
      <c r="O295" s="29"/>
      <c r="P295" s="29"/>
      <c r="Q295" s="29"/>
    </row>
    <row r="296" spans="1:17" s="32" customFormat="1" ht="72">
      <c r="A296" s="104"/>
      <c r="B296" s="104"/>
      <c r="C296" s="104"/>
      <c r="D296" s="7" t="s">
        <v>386</v>
      </c>
      <c r="E296" s="30"/>
      <c r="F296" s="25">
        <v>174</v>
      </c>
      <c r="G296" s="26"/>
      <c r="H296" s="26"/>
      <c r="I296" s="27">
        <v>174</v>
      </c>
      <c r="J296" s="25">
        <v>137</v>
      </c>
      <c r="K296" s="26"/>
      <c r="L296" s="26"/>
      <c r="M296" s="28">
        <v>137</v>
      </c>
      <c r="N296" s="29">
        <f t="shared" si="76"/>
        <v>78.735632183908038</v>
      </c>
      <c r="O296" s="29"/>
      <c r="P296" s="29"/>
      <c r="Q296" s="29">
        <f t="shared" si="78"/>
        <v>78.735632183908038</v>
      </c>
    </row>
    <row r="297" spans="1:17" s="32" customFormat="1" ht="12">
      <c r="A297" s="105"/>
      <c r="B297" s="105"/>
      <c r="C297" s="105"/>
      <c r="D297" s="7"/>
      <c r="E297" s="30" t="s">
        <v>388</v>
      </c>
      <c r="F297" s="25">
        <v>174</v>
      </c>
      <c r="G297" s="26"/>
      <c r="H297" s="26"/>
      <c r="I297" s="27">
        <v>174</v>
      </c>
      <c r="J297" s="25">
        <v>137</v>
      </c>
      <c r="K297" s="26"/>
      <c r="L297" s="26"/>
      <c r="M297" s="28">
        <v>137</v>
      </c>
      <c r="N297" s="29">
        <f t="shared" si="76"/>
        <v>78.735632183908038</v>
      </c>
      <c r="O297" s="29"/>
      <c r="P297" s="29"/>
      <c r="Q297" s="29">
        <f t="shared" si="78"/>
        <v>78.735632183908038</v>
      </c>
    </row>
    <row r="298" spans="1:17" s="32" customFormat="1" ht="12">
      <c r="A298" s="103" t="s">
        <v>639</v>
      </c>
      <c r="B298" s="103" t="s">
        <v>640</v>
      </c>
      <c r="C298" s="103" t="s">
        <v>641</v>
      </c>
      <c r="D298" s="9" t="s">
        <v>299</v>
      </c>
      <c r="E298" s="30"/>
      <c r="F298" s="25">
        <v>1230.6120000000001</v>
      </c>
      <c r="G298" s="26"/>
      <c r="H298" s="26">
        <v>1206</v>
      </c>
      <c r="I298" s="27">
        <v>24.611999999999998</v>
      </c>
      <c r="J298" s="25">
        <v>0</v>
      </c>
      <c r="K298" s="26"/>
      <c r="L298" s="26">
        <v>0</v>
      </c>
      <c r="M298" s="28">
        <v>0</v>
      </c>
      <c r="N298" s="29">
        <f t="shared" si="76"/>
        <v>0</v>
      </c>
      <c r="O298" s="29"/>
      <c r="P298" s="29">
        <f t="shared" si="77"/>
        <v>0</v>
      </c>
      <c r="Q298" s="29">
        <f t="shared" si="78"/>
        <v>0</v>
      </c>
    </row>
    <row r="299" spans="1:17" s="32" customFormat="1" ht="12">
      <c r="A299" s="104"/>
      <c r="B299" s="104"/>
      <c r="C299" s="104"/>
      <c r="D299" s="8" t="s">
        <v>383</v>
      </c>
      <c r="E299" s="30"/>
      <c r="F299" s="25"/>
      <c r="G299" s="26"/>
      <c r="H299" s="26"/>
      <c r="I299" s="27"/>
      <c r="J299" s="25"/>
      <c r="K299" s="26"/>
      <c r="L299" s="26"/>
      <c r="M299" s="28"/>
      <c r="N299" s="29"/>
      <c r="O299" s="29"/>
      <c r="P299" s="29"/>
      <c r="Q299" s="29"/>
    </row>
    <row r="300" spans="1:17" s="32" customFormat="1" ht="72">
      <c r="A300" s="104"/>
      <c r="B300" s="104"/>
      <c r="C300" s="104"/>
      <c r="D300" s="7" t="s">
        <v>386</v>
      </c>
      <c r="E300" s="30"/>
      <c r="F300" s="25">
        <v>1230.6120000000001</v>
      </c>
      <c r="G300" s="26"/>
      <c r="H300" s="26">
        <v>1206</v>
      </c>
      <c r="I300" s="27">
        <v>24.611999999999998</v>
      </c>
      <c r="J300" s="25">
        <v>0</v>
      </c>
      <c r="K300" s="26"/>
      <c r="L300" s="26">
        <v>0</v>
      </c>
      <c r="M300" s="28">
        <v>0</v>
      </c>
      <c r="N300" s="29">
        <f t="shared" si="76"/>
        <v>0</v>
      </c>
      <c r="O300" s="29"/>
      <c r="P300" s="29">
        <f t="shared" si="77"/>
        <v>0</v>
      </c>
      <c r="Q300" s="29">
        <f t="shared" si="78"/>
        <v>0</v>
      </c>
    </row>
    <row r="301" spans="1:17" s="32" customFormat="1" ht="12">
      <c r="A301" s="105"/>
      <c r="B301" s="105"/>
      <c r="C301" s="105"/>
      <c r="D301" s="7"/>
      <c r="E301" s="30" t="s">
        <v>642</v>
      </c>
      <c r="F301" s="25">
        <v>1230.6120000000001</v>
      </c>
      <c r="G301" s="26"/>
      <c r="H301" s="26">
        <v>1206</v>
      </c>
      <c r="I301" s="27">
        <v>24.611999999999998</v>
      </c>
      <c r="J301" s="25">
        <v>0</v>
      </c>
      <c r="K301" s="26"/>
      <c r="L301" s="26">
        <v>0</v>
      </c>
      <c r="M301" s="28">
        <v>0</v>
      </c>
      <c r="N301" s="29">
        <f t="shared" si="76"/>
        <v>0</v>
      </c>
      <c r="O301" s="29"/>
      <c r="P301" s="29">
        <f t="shared" si="77"/>
        <v>0</v>
      </c>
      <c r="Q301" s="29">
        <f t="shared" si="78"/>
        <v>0</v>
      </c>
    </row>
    <row r="302" spans="1:17" s="2" customFormat="1" ht="28.5" customHeight="1">
      <c r="A302" s="84" t="s">
        <v>27</v>
      </c>
      <c r="B302" s="84" t="s">
        <v>295</v>
      </c>
      <c r="C302" s="84" t="s">
        <v>26</v>
      </c>
      <c r="D302" s="62" t="s">
        <v>15</v>
      </c>
      <c r="E302" s="33"/>
      <c r="F302" s="19">
        <f>F303+F304+F305</f>
        <v>7281.0969999999998</v>
      </c>
      <c r="G302" s="20">
        <f t="shared" ref="G302:M302" si="90">G303+G304+G305</f>
        <v>1010.5484</v>
      </c>
      <c r="H302" s="20">
        <f t="shared" si="90"/>
        <v>4689.5161000000007</v>
      </c>
      <c r="I302" s="21">
        <f t="shared" si="90"/>
        <v>1581.0325</v>
      </c>
      <c r="J302" s="19">
        <f t="shared" si="90"/>
        <v>4644</v>
      </c>
      <c r="K302" s="20">
        <f t="shared" si="90"/>
        <v>1010.5484</v>
      </c>
      <c r="L302" s="20">
        <f t="shared" si="90"/>
        <v>2528.4191000000001</v>
      </c>
      <c r="M302" s="22">
        <f t="shared" si="90"/>
        <v>1105.0325</v>
      </c>
      <c r="N302" s="20">
        <f>J302/F302*100</f>
        <v>63.781597745504556</v>
      </c>
      <c r="O302" s="20">
        <f t="shared" ref="O302:O303" si="91">K302/G302*100</f>
        <v>100</v>
      </c>
      <c r="P302" s="20">
        <f>L302/H302*100</f>
        <v>53.916417943420633</v>
      </c>
      <c r="Q302" s="20">
        <f t="shared" ref="Q302:Q303" si="92">M302/I302*100</f>
        <v>69.893092014237538</v>
      </c>
    </row>
    <row r="303" spans="1:17" s="2" customFormat="1" ht="66.75" customHeight="1">
      <c r="A303" s="85"/>
      <c r="B303" s="85"/>
      <c r="C303" s="85"/>
      <c r="D303" s="59" t="s">
        <v>193</v>
      </c>
      <c r="E303" s="30" t="s">
        <v>194</v>
      </c>
      <c r="F303" s="25">
        <v>4620</v>
      </c>
      <c r="G303" s="26">
        <v>1010.5484</v>
      </c>
      <c r="H303" s="26">
        <v>2528.4191000000001</v>
      </c>
      <c r="I303" s="27">
        <v>1081.0325</v>
      </c>
      <c r="J303" s="25">
        <v>4620</v>
      </c>
      <c r="K303" s="26">
        <v>1010.5484</v>
      </c>
      <c r="L303" s="26">
        <v>2528.4191000000001</v>
      </c>
      <c r="M303" s="28">
        <v>1081.0325</v>
      </c>
      <c r="N303" s="26">
        <f>J303/F303*100</f>
        <v>100</v>
      </c>
      <c r="O303" s="26">
        <f t="shared" si="91"/>
        <v>100</v>
      </c>
      <c r="P303" s="26">
        <f>L303/H303*100</f>
        <v>100</v>
      </c>
      <c r="Q303" s="26">
        <f t="shared" si="92"/>
        <v>100</v>
      </c>
    </row>
    <row r="304" spans="1:17" s="2" customFormat="1" ht="66.75" customHeight="1">
      <c r="A304" s="85"/>
      <c r="B304" s="85"/>
      <c r="C304" s="85"/>
      <c r="D304" s="7" t="s">
        <v>646</v>
      </c>
      <c r="E304" s="30" t="s">
        <v>644</v>
      </c>
      <c r="F304" s="25">
        <v>500</v>
      </c>
      <c r="G304" s="26"/>
      <c r="H304" s="26"/>
      <c r="I304" s="27">
        <v>500</v>
      </c>
      <c r="J304" s="25">
        <v>24</v>
      </c>
      <c r="K304" s="26"/>
      <c r="L304" s="26"/>
      <c r="M304" s="28">
        <v>24</v>
      </c>
      <c r="N304" s="26"/>
      <c r="O304" s="26"/>
      <c r="P304" s="26"/>
      <c r="Q304" s="26"/>
    </row>
    <row r="305" spans="1:17" s="32" customFormat="1" ht="72">
      <c r="A305" s="85"/>
      <c r="B305" s="85"/>
      <c r="C305" s="85"/>
      <c r="D305" s="55" t="s">
        <v>386</v>
      </c>
      <c r="E305" s="30"/>
      <c r="F305" s="25">
        <f>F306+F307</f>
        <v>2161.0970000000002</v>
      </c>
      <c r="G305" s="26">
        <f t="shared" ref="G305:M305" si="93">G306+G307</f>
        <v>0</v>
      </c>
      <c r="H305" s="26">
        <f t="shared" si="93"/>
        <v>2161.0970000000002</v>
      </c>
      <c r="I305" s="27">
        <f t="shared" si="93"/>
        <v>0</v>
      </c>
      <c r="J305" s="25">
        <f t="shared" si="93"/>
        <v>0</v>
      </c>
      <c r="K305" s="26">
        <f t="shared" si="93"/>
        <v>0</v>
      </c>
      <c r="L305" s="26">
        <f t="shared" si="93"/>
        <v>0</v>
      </c>
      <c r="M305" s="28">
        <f t="shared" si="93"/>
        <v>0</v>
      </c>
      <c r="N305" s="29">
        <f t="shared" ref="N305:N307" si="94">J305/F305*100</f>
        <v>0</v>
      </c>
      <c r="O305" s="29"/>
      <c r="P305" s="29">
        <f t="shared" ref="P305" si="95">L305/H305*100</f>
        <v>0</v>
      </c>
      <c r="Q305" s="29" t="e">
        <f t="shared" ref="Q305:Q307" si="96">M305/I305*100</f>
        <v>#DIV/0!</v>
      </c>
    </row>
    <row r="306" spans="1:17" s="32" customFormat="1" ht="12">
      <c r="A306" s="85"/>
      <c r="B306" s="85"/>
      <c r="C306" s="85"/>
      <c r="D306" s="59"/>
      <c r="E306" s="30" t="s">
        <v>195</v>
      </c>
      <c r="F306" s="25">
        <v>1335.4</v>
      </c>
      <c r="G306" s="26"/>
      <c r="H306" s="26">
        <v>1335.4</v>
      </c>
      <c r="I306" s="27"/>
      <c r="J306" s="25">
        <v>0</v>
      </c>
      <c r="K306" s="26"/>
      <c r="L306" s="26">
        <v>0</v>
      </c>
      <c r="M306" s="28"/>
      <c r="N306" s="29">
        <f t="shared" si="94"/>
        <v>0</v>
      </c>
      <c r="O306" s="29"/>
      <c r="P306" s="29"/>
      <c r="Q306" s="29" t="e">
        <f t="shared" si="96"/>
        <v>#DIV/0!</v>
      </c>
    </row>
    <row r="307" spans="1:17" s="32" customFormat="1" ht="12">
      <c r="A307" s="85"/>
      <c r="B307" s="85"/>
      <c r="C307" s="85"/>
      <c r="D307" s="59"/>
      <c r="E307" s="30" t="s">
        <v>648</v>
      </c>
      <c r="F307" s="25">
        <v>825.697</v>
      </c>
      <c r="G307" s="26"/>
      <c r="H307" s="26">
        <v>825.697</v>
      </c>
      <c r="I307" s="27"/>
      <c r="J307" s="25">
        <v>0</v>
      </c>
      <c r="K307" s="26"/>
      <c r="L307" s="26">
        <v>0</v>
      </c>
      <c r="M307" s="28"/>
      <c r="N307" s="29">
        <f t="shared" si="94"/>
        <v>0</v>
      </c>
      <c r="O307" s="29"/>
      <c r="P307" s="29"/>
      <c r="Q307" s="29" t="e">
        <f t="shared" si="96"/>
        <v>#DIV/0!</v>
      </c>
    </row>
    <row r="308" spans="1:17" s="2" customFormat="1" ht="33" customHeight="1">
      <c r="A308" s="79" t="s">
        <v>17</v>
      </c>
      <c r="B308" s="79" t="s">
        <v>318</v>
      </c>
      <c r="C308" s="79" t="s">
        <v>134</v>
      </c>
      <c r="D308" s="59" t="s">
        <v>15</v>
      </c>
      <c r="E308" s="30"/>
      <c r="F308" s="25">
        <f>F309+F310</f>
        <v>5955.4</v>
      </c>
      <c r="G308" s="26">
        <f t="shared" ref="G308:M308" si="97">G309+G310</f>
        <v>1010.5484</v>
      </c>
      <c r="H308" s="26">
        <f t="shared" si="97"/>
        <v>3863.8191000000002</v>
      </c>
      <c r="I308" s="27">
        <f t="shared" si="97"/>
        <v>1081.0325</v>
      </c>
      <c r="J308" s="25">
        <f t="shared" si="97"/>
        <v>4620</v>
      </c>
      <c r="K308" s="26">
        <f t="shared" si="97"/>
        <v>1010.5484</v>
      </c>
      <c r="L308" s="26">
        <f t="shared" si="97"/>
        <v>2528.4191000000001</v>
      </c>
      <c r="M308" s="28">
        <f t="shared" si="97"/>
        <v>1081.0325</v>
      </c>
      <c r="N308" s="26">
        <f t="shared" ref="N308:O328" si="98">J308/F308*100</f>
        <v>77.576653121536765</v>
      </c>
      <c r="O308" s="26">
        <f t="shared" si="98"/>
        <v>100</v>
      </c>
      <c r="P308" s="26">
        <f t="shared" ref="P308:Q316" si="99">L308/H308*100</f>
        <v>65.438340526863698</v>
      </c>
      <c r="Q308" s="26">
        <f t="shared" si="99"/>
        <v>100</v>
      </c>
    </row>
    <row r="309" spans="1:17" s="2" customFormat="1" ht="72" customHeight="1">
      <c r="A309" s="79"/>
      <c r="B309" s="79"/>
      <c r="C309" s="79"/>
      <c r="D309" s="59" t="s">
        <v>193</v>
      </c>
      <c r="E309" s="30" t="s">
        <v>194</v>
      </c>
      <c r="F309" s="25">
        <v>4620</v>
      </c>
      <c r="G309" s="26">
        <v>1010.5484</v>
      </c>
      <c r="H309" s="26">
        <v>2528.4191000000001</v>
      </c>
      <c r="I309" s="27">
        <v>1081.0325</v>
      </c>
      <c r="J309" s="25">
        <v>4620</v>
      </c>
      <c r="K309" s="26">
        <v>1010.5484</v>
      </c>
      <c r="L309" s="26">
        <v>2528.4191000000001</v>
      </c>
      <c r="M309" s="28">
        <v>1081.0325</v>
      </c>
      <c r="N309" s="26">
        <f t="shared" si="98"/>
        <v>100</v>
      </c>
      <c r="O309" s="26">
        <f t="shared" si="98"/>
        <v>100</v>
      </c>
      <c r="P309" s="26">
        <f t="shared" si="99"/>
        <v>100</v>
      </c>
      <c r="Q309" s="26">
        <f t="shared" si="99"/>
        <v>100</v>
      </c>
    </row>
    <row r="310" spans="1:17" s="2" customFormat="1" ht="72" customHeight="1">
      <c r="A310" s="79"/>
      <c r="B310" s="79"/>
      <c r="C310" s="79"/>
      <c r="D310" s="59" t="s">
        <v>130</v>
      </c>
      <c r="E310" s="30" t="s">
        <v>195</v>
      </c>
      <c r="F310" s="25">
        <v>1335.4</v>
      </c>
      <c r="G310" s="26"/>
      <c r="H310" s="26">
        <v>1335.4</v>
      </c>
      <c r="I310" s="27"/>
      <c r="J310" s="25">
        <v>0</v>
      </c>
      <c r="K310" s="26"/>
      <c r="L310" s="26">
        <v>0</v>
      </c>
      <c r="M310" s="28"/>
      <c r="N310" s="26">
        <f t="shared" si="98"/>
        <v>0</v>
      </c>
      <c r="O310" s="26"/>
      <c r="P310" s="26">
        <f t="shared" si="99"/>
        <v>0</v>
      </c>
      <c r="Q310" s="26"/>
    </row>
    <row r="311" spans="1:17" s="24" customFormat="1" ht="33" customHeight="1">
      <c r="A311" s="73" t="s">
        <v>18</v>
      </c>
      <c r="B311" s="73" t="s">
        <v>316</v>
      </c>
      <c r="C311" s="73" t="s">
        <v>317</v>
      </c>
      <c r="D311" s="59" t="s">
        <v>15</v>
      </c>
      <c r="E311" s="30"/>
      <c r="F311" s="25">
        <v>4620</v>
      </c>
      <c r="G311" s="26">
        <v>1010.5484</v>
      </c>
      <c r="H311" s="26">
        <v>2528.4191000000001</v>
      </c>
      <c r="I311" s="27">
        <v>1081.0325</v>
      </c>
      <c r="J311" s="25">
        <v>4620</v>
      </c>
      <c r="K311" s="26">
        <v>1010.5484</v>
      </c>
      <c r="L311" s="26">
        <v>2528.4191000000001</v>
      </c>
      <c r="M311" s="28">
        <v>1081.0325</v>
      </c>
      <c r="N311" s="26">
        <f t="shared" si="98"/>
        <v>100</v>
      </c>
      <c r="O311" s="26">
        <f t="shared" si="98"/>
        <v>100</v>
      </c>
      <c r="P311" s="26">
        <f t="shared" si="99"/>
        <v>100</v>
      </c>
      <c r="Q311" s="26">
        <f t="shared" si="99"/>
        <v>100</v>
      </c>
    </row>
    <row r="312" spans="1:17" s="24" customFormat="1" ht="76.5" customHeight="1">
      <c r="A312" s="74"/>
      <c r="B312" s="74"/>
      <c r="C312" s="74"/>
      <c r="D312" s="59" t="s">
        <v>193</v>
      </c>
      <c r="E312" s="30"/>
      <c r="F312" s="46">
        <v>4620</v>
      </c>
      <c r="G312" s="47">
        <v>1010.5484</v>
      </c>
      <c r="H312" s="47">
        <v>2528.4191000000001</v>
      </c>
      <c r="I312" s="48">
        <v>1081.0325</v>
      </c>
      <c r="J312" s="46">
        <v>4620</v>
      </c>
      <c r="K312" s="47">
        <v>1010.5484</v>
      </c>
      <c r="L312" s="47">
        <v>2528.4191000000001</v>
      </c>
      <c r="M312" s="49">
        <v>1081.0325</v>
      </c>
      <c r="N312" s="26">
        <f t="shared" si="98"/>
        <v>100</v>
      </c>
      <c r="O312" s="26">
        <f t="shared" si="98"/>
        <v>100</v>
      </c>
      <c r="P312" s="26">
        <f t="shared" si="99"/>
        <v>100</v>
      </c>
      <c r="Q312" s="26">
        <f t="shared" si="99"/>
        <v>100</v>
      </c>
    </row>
    <row r="313" spans="1:17" s="24" customFormat="1" ht="21.75" customHeight="1">
      <c r="A313" s="75"/>
      <c r="B313" s="75"/>
      <c r="C313" s="75"/>
      <c r="D313" s="60"/>
      <c r="E313" s="30" t="s">
        <v>194</v>
      </c>
      <c r="F313" s="46">
        <v>4620</v>
      </c>
      <c r="G313" s="47">
        <v>1010.5484</v>
      </c>
      <c r="H313" s="47">
        <v>2528.4191000000001</v>
      </c>
      <c r="I313" s="48">
        <v>1081.0325</v>
      </c>
      <c r="J313" s="46">
        <v>4620</v>
      </c>
      <c r="K313" s="47">
        <v>1010.5484</v>
      </c>
      <c r="L313" s="47">
        <v>2528.4191000000001</v>
      </c>
      <c r="M313" s="49">
        <v>1081.0325</v>
      </c>
      <c r="N313" s="26">
        <f t="shared" si="98"/>
        <v>100</v>
      </c>
      <c r="O313" s="26">
        <f t="shared" si="98"/>
        <v>100</v>
      </c>
      <c r="P313" s="26">
        <f t="shared" si="99"/>
        <v>100</v>
      </c>
      <c r="Q313" s="26">
        <f t="shared" si="99"/>
        <v>100</v>
      </c>
    </row>
    <row r="314" spans="1:17" s="2" customFormat="1" ht="22.5" customHeight="1">
      <c r="A314" s="73" t="s">
        <v>125</v>
      </c>
      <c r="B314" s="73" t="s">
        <v>402</v>
      </c>
      <c r="C314" s="73" t="s">
        <v>403</v>
      </c>
      <c r="D314" s="59" t="s">
        <v>15</v>
      </c>
      <c r="E314" s="30"/>
      <c r="F314" s="46">
        <v>1335.4</v>
      </c>
      <c r="G314" s="47"/>
      <c r="H314" s="47">
        <v>1335.4</v>
      </c>
      <c r="I314" s="48"/>
      <c r="J314" s="46">
        <v>0</v>
      </c>
      <c r="K314" s="47"/>
      <c r="L314" s="47">
        <v>0</v>
      </c>
      <c r="M314" s="49"/>
      <c r="N314" s="26">
        <f t="shared" si="98"/>
        <v>0</v>
      </c>
      <c r="O314" s="26"/>
      <c r="P314" s="26">
        <f t="shared" si="99"/>
        <v>0</v>
      </c>
      <c r="Q314" s="26"/>
    </row>
    <row r="315" spans="1:17" s="2" customFormat="1" ht="66.75" customHeight="1">
      <c r="A315" s="74"/>
      <c r="B315" s="74"/>
      <c r="C315" s="74"/>
      <c r="D315" s="59" t="s">
        <v>130</v>
      </c>
      <c r="E315" s="30"/>
      <c r="F315" s="46">
        <v>1335.4</v>
      </c>
      <c r="G315" s="47"/>
      <c r="H315" s="47">
        <v>1335.4</v>
      </c>
      <c r="I315" s="48"/>
      <c r="J315" s="46">
        <v>0</v>
      </c>
      <c r="K315" s="47"/>
      <c r="L315" s="47">
        <v>0</v>
      </c>
      <c r="M315" s="49"/>
      <c r="N315" s="26">
        <f t="shared" si="98"/>
        <v>0</v>
      </c>
      <c r="O315" s="26"/>
      <c r="P315" s="26">
        <f t="shared" si="99"/>
        <v>0</v>
      </c>
      <c r="Q315" s="26"/>
    </row>
    <row r="316" spans="1:17" s="2" customFormat="1" ht="19.5" customHeight="1">
      <c r="A316" s="75"/>
      <c r="B316" s="75"/>
      <c r="C316" s="75"/>
      <c r="D316" s="60"/>
      <c r="E316" s="30" t="s">
        <v>195</v>
      </c>
      <c r="F316" s="25">
        <v>1335.4</v>
      </c>
      <c r="G316" s="26"/>
      <c r="H316" s="26">
        <v>1335.4</v>
      </c>
      <c r="I316" s="27"/>
      <c r="J316" s="25">
        <v>0</v>
      </c>
      <c r="K316" s="26"/>
      <c r="L316" s="26">
        <v>0</v>
      </c>
      <c r="M316" s="28"/>
      <c r="N316" s="26">
        <f t="shared" si="98"/>
        <v>0</v>
      </c>
      <c r="O316" s="26"/>
      <c r="P316" s="26">
        <f t="shared" si="99"/>
        <v>0</v>
      </c>
      <c r="Q316" s="26"/>
    </row>
    <row r="317" spans="1:17" ht="22.5" customHeight="1">
      <c r="A317" s="126" t="s">
        <v>19</v>
      </c>
      <c r="B317" s="126" t="s">
        <v>643</v>
      </c>
      <c r="C317" s="126" t="s">
        <v>645</v>
      </c>
      <c r="D317" s="72" t="s">
        <v>15</v>
      </c>
      <c r="E317" s="44"/>
      <c r="F317" s="46">
        <f>F319+F318</f>
        <v>1325.6970000000001</v>
      </c>
      <c r="G317" s="47">
        <v>0</v>
      </c>
      <c r="H317" s="47">
        <f t="shared" ref="H317" si="100">H319+H318</f>
        <v>825.697</v>
      </c>
      <c r="I317" s="48">
        <f t="shared" ref="I317" si="101">I319+I318</f>
        <v>500</v>
      </c>
      <c r="J317" s="46">
        <f t="shared" ref="J317" si="102">J319+J318</f>
        <v>24</v>
      </c>
      <c r="K317" s="47"/>
      <c r="L317" s="47">
        <f t="shared" ref="L317" si="103">L319+L318</f>
        <v>0</v>
      </c>
      <c r="M317" s="49">
        <f t="shared" ref="M317" si="104">M319+M318</f>
        <v>24</v>
      </c>
      <c r="N317" s="26">
        <f t="shared" si="98"/>
        <v>1.8103684326056406</v>
      </c>
      <c r="O317" s="45"/>
      <c r="P317" s="45"/>
      <c r="Q317" s="45"/>
    </row>
    <row r="318" spans="1:17" ht="52.5" customHeight="1">
      <c r="A318" s="126"/>
      <c r="B318" s="126"/>
      <c r="C318" s="126"/>
      <c r="D318" s="7" t="s">
        <v>646</v>
      </c>
      <c r="E318" s="44" t="s">
        <v>644</v>
      </c>
      <c r="F318" s="46">
        <v>500</v>
      </c>
      <c r="G318" s="47"/>
      <c r="H318" s="47"/>
      <c r="I318" s="48">
        <v>500</v>
      </c>
      <c r="J318" s="46">
        <v>24</v>
      </c>
      <c r="K318" s="47"/>
      <c r="L318" s="47"/>
      <c r="M318" s="49">
        <v>24</v>
      </c>
      <c r="N318" s="26">
        <f t="shared" si="98"/>
        <v>4.8</v>
      </c>
      <c r="O318" s="45"/>
      <c r="P318" s="45"/>
      <c r="Q318" s="45"/>
    </row>
    <row r="319" spans="1:17" ht="24" customHeight="1">
      <c r="A319" s="126"/>
      <c r="B319" s="126"/>
      <c r="C319" s="126"/>
      <c r="D319" s="7" t="s">
        <v>386</v>
      </c>
      <c r="E319" s="44" t="s">
        <v>648</v>
      </c>
      <c r="F319" s="46">
        <v>825.697</v>
      </c>
      <c r="G319" s="47"/>
      <c r="H319" s="47">
        <v>825.697</v>
      </c>
      <c r="I319" s="48"/>
      <c r="J319" s="46">
        <v>0</v>
      </c>
      <c r="K319" s="47"/>
      <c r="L319" s="47">
        <v>0</v>
      </c>
      <c r="M319" s="49"/>
      <c r="N319" s="26">
        <f t="shared" si="98"/>
        <v>0</v>
      </c>
      <c r="O319" s="45"/>
      <c r="P319" s="45"/>
      <c r="Q319" s="45"/>
    </row>
    <row r="320" spans="1:17" ht="25.5" customHeight="1">
      <c r="A320" s="126" t="s">
        <v>20</v>
      </c>
      <c r="B320" s="126" t="s">
        <v>647</v>
      </c>
      <c r="C320" s="126" t="s">
        <v>656</v>
      </c>
      <c r="D320" s="72" t="s">
        <v>15</v>
      </c>
      <c r="E320" s="44"/>
      <c r="F320" s="46">
        <f>F322+F321</f>
        <v>1325.6970000000001</v>
      </c>
      <c r="G320" s="47">
        <v>0</v>
      </c>
      <c r="H320" s="47">
        <f t="shared" ref="H320:M320" si="105">H322+H321</f>
        <v>825.697</v>
      </c>
      <c r="I320" s="48">
        <f t="shared" si="105"/>
        <v>500</v>
      </c>
      <c r="J320" s="46">
        <f t="shared" si="105"/>
        <v>24</v>
      </c>
      <c r="K320" s="47"/>
      <c r="L320" s="47">
        <f t="shared" si="105"/>
        <v>0</v>
      </c>
      <c r="M320" s="49">
        <f t="shared" si="105"/>
        <v>24</v>
      </c>
      <c r="N320" s="26">
        <f t="shared" si="98"/>
        <v>1.8103684326056406</v>
      </c>
      <c r="O320" s="45"/>
      <c r="P320" s="45"/>
      <c r="Q320" s="45"/>
    </row>
    <row r="321" spans="1:62" ht="33" customHeight="1">
      <c r="A321" s="126"/>
      <c r="B321" s="126"/>
      <c r="C321" s="126"/>
      <c r="D321" s="7" t="s">
        <v>646</v>
      </c>
      <c r="E321" s="44" t="s">
        <v>644</v>
      </c>
      <c r="F321" s="46">
        <v>500</v>
      </c>
      <c r="G321" s="47"/>
      <c r="H321" s="47"/>
      <c r="I321" s="48">
        <v>500</v>
      </c>
      <c r="J321" s="46">
        <v>24</v>
      </c>
      <c r="K321" s="47"/>
      <c r="L321" s="47"/>
      <c r="M321" s="49">
        <v>24</v>
      </c>
      <c r="N321" s="26">
        <f t="shared" si="98"/>
        <v>4.8</v>
      </c>
      <c r="O321" s="45"/>
      <c r="P321" s="45"/>
      <c r="Q321" s="45"/>
    </row>
    <row r="322" spans="1:62" ht="33" customHeight="1">
      <c r="A322" s="126"/>
      <c r="B322" s="126"/>
      <c r="C322" s="126"/>
      <c r="D322" s="7" t="s">
        <v>386</v>
      </c>
      <c r="E322" s="44" t="s">
        <v>648</v>
      </c>
      <c r="F322" s="46">
        <v>825.697</v>
      </c>
      <c r="G322" s="47"/>
      <c r="H322" s="47">
        <v>825.697</v>
      </c>
      <c r="I322" s="48"/>
      <c r="J322" s="46">
        <v>0</v>
      </c>
      <c r="K322" s="47"/>
      <c r="L322" s="47">
        <v>0</v>
      </c>
      <c r="M322" s="49"/>
      <c r="N322" s="26">
        <f t="shared" si="98"/>
        <v>0</v>
      </c>
      <c r="O322" s="45"/>
      <c r="P322" s="45"/>
      <c r="Q322" s="45"/>
    </row>
    <row r="323" spans="1:62" s="2" customFormat="1" ht="25.5" customHeight="1">
      <c r="A323" s="96" t="s">
        <v>214</v>
      </c>
      <c r="B323" s="96" t="s">
        <v>289</v>
      </c>
      <c r="C323" s="96" t="s">
        <v>404</v>
      </c>
      <c r="D323" s="62" t="s">
        <v>15</v>
      </c>
      <c r="E323" s="33"/>
      <c r="F323" s="19">
        <v>240</v>
      </c>
      <c r="G323" s="20"/>
      <c r="H323" s="20"/>
      <c r="I323" s="21">
        <v>240</v>
      </c>
      <c r="J323" s="19">
        <v>7.3090999999999999</v>
      </c>
      <c r="K323" s="20"/>
      <c r="L323" s="20"/>
      <c r="M323" s="22">
        <v>7.3090999999999999</v>
      </c>
      <c r="N323" s="20">
        <f t="shared" si="98"/>
        <v>3.0454583333333334</v>
      </c>
      <c r="O323" s="20"/>
      <c r="P323" s="20"/>
      <c r="Q323" s="20">
        <f t="shared" ref="Q323:Q384" si="106">M323/I323*100</f>
        <v>3.0454583333333334</v>
      </c>
    </row>
    <row r="324" spans="1:62" s="2" customFormat="1" ht="51" customHeight="1">
      <c r="A324" s="96"/>
      <c r="B324" s="96"/>
      <c r="C324" s="96"/>
      <c r="D324" s="61" t="s">
        <v>129</v>
      </c>
      <c r="E324" s="30"/>
      <c r="F324" s="25">
        <v>240</v>
      </c>
      <c r="G324" s="26"/>
      <c r="H324" s="26"/>
      <c r="I324" s="27">
        <v>240</v>
      </c>
      <c r="J324" s="25">
        <v>7.3090999999999999</v>
      </c>
      <c r="K324" s="26"/>
      <c r="L324" s="26"/>
      <c r="M324" s="28">
        <v>7.3090999999999999</v>
      </c>
      <c r="N324" s="29">
        <f t="shared" si="98"/>
        <v>3.0454583333333334</v>
      </c>
      <c r="O324" s="29"/>
      <c r="P324" s="29"/>
      <c r="Q324" s="29">
        <f t="shared" si="106"/>
        <v>3.0454583333333334</v>
      </c>
    </row>
    <row r="325" spans="1:62" s="2" customFormat="1" ht="33" customHeight="1">
      <c r="A325" s="96"/>
      <c r="B325" s="96"/>
      <c r="C325" s="96"/>
      <c r="D325" s="60"/>
      <c r="E325" s="30" t="s">
        <v>291</v>
      </c>
      <c r="F325" s="25">
        <v>240</v>
      </c>
      <c r="G325" s="26"/>
      <c r="H325" s="26"/>
      <c r="I325" s="27">
        <v>240</v>
      </c>
      <c r="J325" s="25">
        <v>7.3090999999999999</v>
      </c>
      <c r="K325" s="26"/>
      <c r="L325" s="26"/>
      <c r="M325" s="28">
        <v>7.3090999999999999</v>
      </c>
      <c r="N325" s="29">
        <f t="shared" si="98"/>
        <v>3.0454583333333334</v>
      </c>
      <c r="O325" s="29"/>
      <c r="P325" s="29"/>
      <c r="Q325" s="29">
        <f t="shared" si="106"/>
        <v>3.0454583333333334</v>
      </c>
    </row>
    <row r="326" spans="1:62" s="5" customFormat="1" ht="25.5" customHeight="1">
      <c r="A326" s="79" t="s">
        <v>126</v>
      </c>
      <c r="B326" s="79" t="s">
        <v>290</v>
      </c>
      <c r="C326" s="79" t="s">
        <v>405</v>
      </c>
      <c r="D326" s="59" t="s">
        <v>15</v>
      </c>
      <c r="E326" s="30"/>
      <c r="F326" s="25">
        <v>240</v>
      </c>
      <c r="G326" s="26"/>
      <c r="H326" s="26"/>
      <c r="I326" s="27">
        <v>240</v>
      </c>
      <c r="J326" s="25">
        <v>7.3090999999999999</v>
      </c>
      <c r="K326" s="26"/>
      <c r="L326" s="26"/>
      <c r="M326" s="28">
        <v>7.3090999999999999</v>
      </c>
      <c r="N326" s="29">
        <f t="shared" si="98"/>
        <v>3.0454583333333334</v>
      </c>
      <c r="O326" s="29"/>
      <c r="P326" s="29"/>
      <c r="Q326" s="29">
        <f t="shared" si="106"/>
        <v>3.0454583333333334</v>
      </c>
    </row>
    <row r="327" spans="1:62" s="5" customFormat="1" ht="51" customHeight="1">
      <c r="A327" s="79"/>
      <c r="B327" s="79"/>
      <c r="C327" s="79"/>
      <c r="D327" s="60" t="s">
        <v>129</v>
      </c>
      <c r="E327" s="30"/>
      <c r="F327" s="25">
        <v>240</v>
      </c>
      <c r="G327" s="26"/>
      <c r="H327" s="26"/>
      <c r="I327" s="27">
        <v>240</v>
      </c>
      <c r="J327" s="25">
        <v>7.3090999999999999</v>
      </c>
      <c r="K327" s="26"/>
      <c r="L327" s="26"/>
      <c r="M327" s="28">
        <v>7.3090999999999999</v>
      </c>
      <c r="N327" s="29">
        <f t="shared" si="98"/>
        <v>3.0454583333333334</v>
      </c>
      <c r="O327" s="29"/>
      <c r="P327" s="29"/>
      <c r="Q327" s="29">
        <f t="shared" si="106"/>
        <v>3.0454583333333334</v>
      </c>
    </row>
    <row r="328" spans="1:62" s="5" customFormat="1" ht="33" customHeight="1">
      <c r="A328" s="79"/>
      <c r="B328" s="79"/>
      <c r="C328" s="79"/>
      <c r="D328" s="60"/>
      <c r="E328" s="30" t="s">
        <v>291</v>
      </c>
      <c r="F328" s="25">
        <v>240</v>
      </c>
      <c r="G328" s="26"/>
      <c r="H328" s="26"/>
      <c r="I328" s="27">
        <v>240</v>
      </c>
      <c r="J328" s="25">
        <v>7.3090999999999999</v>
      </c>
      <c r="K328" s="26"/>
      <c r="L328" s="26"/>
      <c r="M328" s="28">
        <v>7.3090999999999999</v>
      </c>
      <c r="N328" s="29">
        <f t="shared" si="98"/>
        <v>3.0454583333333334</v>
      </c>
      <c r="O328" s="29"/>
      <c r="P328" s="29"/>
      <c r="Q328" s="29">
        <f t="shared" si="106"/>
        <v>3.0454583333333334</v>
      </c>
    </row>
    <row r="329" spans="1:62" s="5" customFormat="1" ht="25.5" customHeight="1">
      <c r="A329" s="79" t="s">
        <v>292</v>
      </c>
      <c r="B329" s="79" t="s">
        <v>293</v>
      </c>
      <c r="C329" s="79" t="s">
        <v>294</v>
      </c>
      <c r="D329" s="59" t="s">
        <v>15</v>
      </c>
      <c r="E329" s="30"/>
      <c r="F329" s="25">
        <v>240</v>
      </c>
      <c r="G329" s="26"/>
      <c r="H329" s="26"/>
      <c r="I329" s="27">
        <v>240</v>
      </c>
      <c r="J329" s="25">
        <v>7.3090999999999999</v>
      </c>
      <c r="K329" s="26"/>
      <c r="L329" s="26"/>
      <c r="M329" s="28">
        <v>7.3090999999999999</v>
      </c>
      <c r="N329" s="29">
        <f t="shared" ref="N329:P344" si="107">J329/F329*100</f>
        <v>3.0454583333333334</v>
      </c>
      <c r="O329" s="29"/>
      <c r="P329" s="29"/>
      <c r="Q329" s="29">
        <f t="shared" si="106"/>
        <v>3.0454583333333334</v>
      </c>
    </row>
    <row r="330" spans="1:62" s="5" customFormat="1" ht="51" customHeight="1">
      <c r="A330" s="79"/>
      <c r="B330" s="79"/>
      <c r="C330" s="79"/>
      <c r="D330" s="60" t="s">
        <v>129</v>
      </c>
      <c r="E330" s="30"/>
      <c r="F330" s="25">
        <v>240</v>
      </c>
      <c r="G330" s="26"/>
      <c r="H330" s="26"/>
      <c r="I330" s="27">
        <v>240</v>
      </c>
      <c r="J330" s="25">
        <v>7.3090999999999999</v>
      </c>
      <c r="K330" s="26"/>
      <c r="L330" s="26"/>
      <c r="M330" s="28">
        <v>7.3090999999999999</v>
      </c>
      <c r="N330" s="29">
        <f t="shared" si="107"/>
        <v>3.0454583333333334</v>
      </c>
      <c r="O330" s="29"/>
      <c r="P330" s="29"/>
      <c r="Q330" s="29">
        <f t="shared" si="106"/>
        <v>3.0454583333333334</v>
      </c>
    </row>
    <row r="331" spans="1:62" s="5" customFormat="1" ht="33" customHeight="1">
      <c r="A331" s="79"/>
      <c r="B331" s="79"/>
      <c r="C331" s="79"/>
      <c r="D331" s="60"/>
      <c r="E331" s="30" t="s">
        <v>291</v>
      </c>
      <c r="F331" s="25">
        <v>240</v>
      </c>
      <c r="G331" s="26"/>
      <c r="H331" s="26"/>
      <c r="I331" s="27">
        <v>240</v>
      </c>
      <c r="J331" s="25">
        <v>7.3090999999999999</v>
      </c>
      <c r="K331" s="26"/>
      <c r="L331" s="26"/>
      <c r="M331" s="28">
        <v>7.3090999999999999</v>
      </c>
      <c r="N331" s="29">
        <f t="shared" si="107"/>
        <v>3.0454583333333334</v>
      </c>
      <c r="O331" s="29"/>
      <c r="P331" s="29"/>
      <c r="Q331" s="29">
        <f t="shared" si="106"/>
        <v>3.0454583333333334</v>
      </c>
    </row>
    <row r="332" spans="1:62" s="5" customFormat="1" ht="45.75" customHeight="1">
      <c r="A332" s="84" t="s">
        <v>14</v>
      </c>
      <c r="B332" s="84" t="s">
        <v>407</v>
      </c>
      <c r="C332" s="84" t="s">
        <v>135</v>
      </c>
      <c r="D332" s="62" t="s">
        <v>15</v>
      </c>
      <c r="E332" s="33"/>
      <c r="F332" s="19">
        <f t="shared" ref="F332:M332" si="108">F333+F350</f>
        <v>71595.231670000023</v>
      </c>
      <c r="G332" s="20">
        <f t="shared" si="108"/>
        <v>5694.9038799999998</v>
      </c>
      <c r="H332" s="20">
        <f t="shared" si="108"/>
        <v>509.09611999999998</v>
      </c>
      <c r="I332" s="21">
        <f t="shared" si="108"/>
        <v>65391.231670000001</v>
      </c>
      <c r="J332" s="19">
        <f t="shared" si="108"/>
        <v>54198.677919999995</v>
      </c>
      <c r="K332" s="20">
        <f t="shared" si="108"/>
        <v>4475.06808</v>
      </c>
      <c r="L332" s="20">
        <f t="shared" si="108"/>
        <v>192.81847999999999</v>
      </c>
      <c r="M332" s="22">
        <f t="shared" si="108"/>
        <v>49530.791360000003</v>
      </c>
      <c r="N332" s="20">
        <f t="shared" si="107"/>
        <v>75.701519019890867</v>
      </c>
      <c r="O332" s="20">
        <f>K332/G332*100</f>
        <v>78.58022144528276</v>
      </c>
      <c r="P332" s="20">
        <f>L332/H332*100</f>
        <v>37.874670897118598</v>
      </c>
      <c r="Q332" s="20">
        <f t="shared" si="106"/>
        <v>75.745310334510179</v>
      </c>
      <c r="R332" s="34"/>
      <c r="S332" s="34"/>
      <c r="T332" s="34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F332" s="34"/>
      <c r="AG332" s="34"/>
      <c r="AH332" s="34"/>
      <c r="AI332" s="34"/>
      <c r="AJ332" s="34"/>
      <c r="AK332" s="34"/>
      <c r="AL332" s="34"/>
      <c r="AM332" s="34"/>
      <c r="AN332" s="34"/>
      <c r="AO332" s="34"/>
      <c r="AP332" s="34"/>
      <c r="AQ332" s="34"/>
      <c r="AR332" s="34"/>
      <c r="AS332" s="34"/>
      <c r="AT332" s="34"/>
      <c r="AU332" s="34"/>
      <c r="AV332" s="34"/>
      <c r="AW332" s="34"/>
      <c r="AX332" s="34"/>
      <c r="AY332" s="34"/>
      <c r="AZ332" s="34"/>
      <c r="BA332" s="34"/>
      <c r="BB332" s="34"/>
      <c r="BC332" s="34"/>
      <c r="BD332" s="34"/>
      <c r="BE332" s="34"/>
      <c r="BF332" s="34"/>
      <c r="BG332" s="34"/>
      <c r="BH332" s="34"/>
      <c r="BI332" s="34"/>
      <c r="BJ332" s="34"/>
    </row>
    <row r="333" spans="1:62" s="2" customFormat="1" ht="50.25" customHeight="1">
      <c r="A333" s="85"/>
      <c r="B333" s="85"/>
      <c r="C333" s="85"/>
      <c r="D333" s="59" t="s">
        <v>196</v>
      </c>
      <c r="E333" s="30"/>
      <c r="F333" s="25">
        <f>SUM(F334:F349)</f>
        <v>69353.597930000018</v>
      </c>
      <c r="G333" s="26">
        <f t="shared" ref="G333:M333" si="109">SUM(G334:G349)</f>
        <v>3825</v>
      </c>
      <c r="H333" s="26">
        <f t="shared" si="109"/>
        <v>179</v>
      </c>
      <c r="I333" s="27">
        <f t="shared" si="109"/>
        <v>65349.597930000004</v>
      </c>
      <c r="J333" s="25">
        <f t="shared" si="109"/>
        <v>53419.378749999996</v>
      </c>
      <c r="K333" s="26">
        <f t="shared" si="109"/>
        <v>3825</v>
      </c>
      <c r="L333" s="26">
        <f t="shared" si="109"/>
        <v>78.061269999999993</v>
      </c>
      <c r="M333" s="28">
        <f t="shared" si="109"/>
        <v>49516.317480000005</v>
      </c>
      <c r="N333" s="26">
        <f t="shared" si="107"/>
        <v>77.024668286016322</v>
      </c>
      <c r="O333" s="26">
        <f t="shared" si="107"/>
        <v>100</v>
      </c>
      <c r="P333" s="26">
        <f t="shared" si="107"/>
        <v>43.609648044692733</v>
      </c>
      <c r="Q333" s="26">
        <f t="shared" si="106"/>
        <v>75.771418720953719</v>
      </c>
    </row>
    <row r="334" spans="1:62" s="5" customFormat="1" ht="18" customHeight="1">
      <c r="A334" s="85"/>
      <c r="B334" s="85"/>
      <c r="C334" s="85"/>
      <c r="D334" s="59"/>
      <c r="E334" s="30" t="s">
        <v>416</v>
      </c>
      <c r="F334" s="25">
        <f>G334+H334+I334</f>
        <v>3913.8479299999999</v>
      </c>
      <c r="G334" s="26">
        <v>3825</v>
      </c>
      <c r="H334" s="26">
        <v>79</v>
      </c>
      <c r="I334" s="27">
        <v>9.8479299999999999</v>
      </c>
      <c r="J334" s="25">
        <f>K334+L334+M334</f>
        <v>3912.9068400000001</v>
      </c>
      <c r="K334" s="26">
        <v>3825</v>
      </c>
      <c r="L334" s="26">
        <v>78.061269999999993</v>
      </c>
      <c r="M334" s="28">
        <v>9.8455700000000004</v>
      </c>
      <c r="N334" s="26">
        <f t="shared" si="107"/>
        <v>99.975954865471749</v>
      </c>
      <c r="O334" s="26">
        <f t="shared" si="107"/>
        <v>100</v>
      </c>
      <c r="P334" s="26">
        <f t="shared" si="107"/>
        <v>98.811734177215186</v>
      </c>
      <c r="Q334" s="26">
        <f t="shared" si="106"/>
        <v>99.976035572957983</v>
      </c>
    </row>
    <row r="335" spans="1:62" s="5" customFormat="1" ht="24.75" customHeight="1">
      <c r="A335" s="85"/>
      <c r="B335" s="85"/>
      <c r="C335" s="85"/>
      <c r="D335" s="59"/>
      <c r="E335" s="30" t="s">
        <v>200</v>
      </c>
      <c r="F335" s="25">
        <v>14620.6</v>
      </c>
      <c r="G335" s="26"/>
      <c r="H335" s="26"/>
      <c r="I335" s="27">
        <v>14620.6</v>
      </c>
      <c r="J335" s="25">
        <v>11206.105659999999</v>
      </c>
      <c r="K335" s="26"/>
      <c r="L335" s="26"/>
      <c r="M335" s="28">
        <v>11206.105659999999</v>
      </c>
      <c r="N335" s="26">
        <f t="shared" si="107"/>
        <v>76.646003994364108</v>
      </c>
      <c r="O335" s="26"/>
      <c r="P335" s="26"/>
      <c r="Q335" s="26">
        <f t="shared" si="106"/>
        <v>76.646003994364108</v>
      </c>
    </row>
    <row r="336" spans="1:62" s="5" customFormat="1" ht="24.75" customHeight="1">
      <c r="A336" s="85"/>
      <c r="B336" s="85"/>
      <c r="C336" s="85"/>
      <c r="D336" s="59"/>
      <c r="E336" s="30" t="s">
        <v>201</v>
      </c>
      <c r="F336" s="25">
        <v>1063.5999999999999</v>
      </c>
      <c r="G336" s="26"/>
      <c r="H336" s="26"/>
      <c r="I336" s="27">
        <v>1063.5999999999999</v>
      </c>
      <c r="J336" s="25">
        <v>442.72239000000002</v>
      </c>
      <c r="K336" s="26"/>
      <c r="L336" s="26"/>
      <c r="M336" s="28">
        <v>442.72239000000002</v>
      </c>
      <c r="N336" s="26">
        <f t="shared" si="107"/>
        <v>41.624895637457698</v>
      </c>
      <c r="O336" s="26"/>
      <c r="P336" s="26"/>
      <c r="Q336" s="26">
        <f t="shared" si="106"/>
        <v>41.624895637457698</v>
      </c>
    </row>
    <row r="337" spans="1:17" s="5" customFormat="1" ht="24.75" customHeight="1">
      <c r="A337" s="85"/>
      <c r="B337" s="85"/>
      <c r="C337" s="85"/>
      <c r="D337" s="59"/>
      <c r="E337" s="30" t="s">
        <v>202</v>
      </c>
      <c r="F337" s="25">
        <v>8</v>
      </c>
      <c r="G337" s="26"/>
      <c r="H337" s="26"/>
      <c r="I337" s="27">
        <v>8</v>
      </c>
      <c r="J337" s="25">
        <v>7.1609999999999996</v>
      </c>
      <c r="K337" s="26"/>
      <c r="L337" s="26"/>
      <c r="M337" s="28">
        <v>7.1609999999999996</v>
      </c>
      <c r="N337" s="26">
        <f t="shared" si="107"/>
        <v>89.512499999999989</v>
      </c>
      <c r="O337" s="26"/>
      <c r="P337" s="26"/>
      <c r="Q337" s="26">
        <f t="shared" si="106"/>
        <v>89.512499999999989</v>
      </c>
    </row>
    <row r="338" spans="1:17" s="5" customFormat="1" ht="24.75" customHeight="1">
      <c r="A338" s="85"/>
      <c r="B338" s="85"/>
      <c r="C338" s="85"/>
      <c r="D338" s="59"/>
      <c r="E338" s="30" t="s">
        <v>197</v>
      </c>
      <c r="F338" s="25">
        <v>8230.1</v>
      </c>
      <c r="G338" s="26"/>
      <c r="H338" s="26"/>
      <c r="I338" s="27">
        <v>8230.1</v>
      </c>
      <c r="J338" s="25">
        <v>7093.8796300000004</v>
      </c>
      <c r="K338" s="26"/>
      <c r="L338" s="26"/>
      <c r="M338" s="28">
        <v>7093.8796300000004</v>
      </c>
      <c r="N338" s="26">
        <f t="shared" si="107"/>
        <v>86.194330931580424</v>
      </c>
      <c r="O338" s="26"/>
      <c r="P338" s="26"/>
      <c r="Q338" s="26">
        <f t="shared" si="106"/>
        <v>86.194330931580424</v>
      </c>
    </row>
    <row r="339" spans="1:17" s="5" customFormat="1" ht="24.75" customHeight="1">
      <c r="A339" s="85"/>
      <c r="B339" s="85"/>
      <c r="C339" s="85"/>
      <c r="D339" s="59"/>
      <c r="E339" s="30" t="s">
        <v>198</v>
      </c>
      <c r="F339" s="25">
        <v>1087.338</v>
      </c>
      <c r="G339" s="26"/>
      <c r="H339" s="26"/>
      <c r="I339" s="27">
        <v>1087.338</v>
      </c>
      <c r="J339" s="25">
        <v>697.29578000000004</v>
      </c>
      <c r="K339" s="26"/>
      <c r="L339" s="26"/>
      <c r="M339" s="28">
        <v>697.29578000000004</v>
      </c>
      <c r="N339" s="26">
        <f t="shared" si="107"/>
        <v>64.12870514964068</v>
      </c>
      <c r="O339" s="26"/>
      <c r="P339" s="26"/>
      <c r="Q339" s="26">
        <f t="shared" si="106"/>
        <v>64.12870514964068</v>
      </c>
    </row>
    <row r="340" spans="1:17" s="5" customFormat="1" ht="24.75" customHeight="1">
      <c r="A340" s="85"/>
      <c r="B340" s="85"/>
      <c r="C340" s="85"/>
      <c r="D340" s="59"/>
      <c r="E340" s="30" t="s">
        <v>199</v>
      </c>
      <c r="F340" s="25">
        <v>5.0999999999999996</v>
      </c>
      <c r="G340" s="26"/>
      <c r="H340" s="26"/>
      <c r="I340" s="27">
        <v>5.0999999999999996</v>
      </c>
      <c r="J340" s="25">
        <v>4.4189999999999996</v>
      </c>
      <c r="K340" s="26"/>
      <c r="L340" s="26"/>
      <c r="M340" s="28">
        <v>4.4189999999999996</v>
      </c>
      <c r="N340" s="26">
        <f t="shared" si="107"/>
        <v>86.647058823529406</v>
      </c>
      <c r="O340" s="26"/>
      <c r="P340" s="26"/>
      <c r="Q340" s="26">
        <f t="shared" si="106"/>
        <v>86.647058823529406</v>
      </c>
    </row>
    <row r="341" spans="1:17" s="5" customFormat="1" ht="24.75" customHeight="1">
      <c r="A341" s="85"/>
      <c r="B341" s="85"/>
      <c r="C341" s="85"/>
      <c r="D341" s="59"/>
      <c r="E341" s="30" t="s">
        <v>207</v>
      </c>
      <c r="F341" s="25">
        <v>20432.162</v>
      </c>
      <c r="G341" s="26"/>
      <c r="H341" s="26"/>
      <c r="I341" s="27">
        <v>20432.162</v>
      </c>
      <c r="J341" s="25">
        <v>15951.5504</v>
      </c>
      <c r="K341" s="26"/>
      <c r="L341" s="26"/>
      <c r="M341" s="28">
        <v>15951.5504</v>
      </c>
      <c r="N341" s="26">
        <f t="shared" si="107"/>
        <v>78.070790550701389</v>
      </c>
      <c r="O341" s="26"/>
      <c r="P341" s="26"/>
      <c r="Q341" s="26">
        <f t="shared" si="106"/>
        <v>78.070790550701389</v>
      </c>
    </row>
    <row r="342" spans="1:17" s="5" customFormat="1" ht="24.75" customHeight="1">
      <c r="A342" s="85"/>
      <c r="B342" s="85"/>
      <c r="C342" s="85"/>
      <c r="D342" s="59"/>
      <c r="E342" s="30" t="s">
        <v>208</v>
      </c>
      <c r="F342" s="25">
        <v>5397.26</v>
      </c>
      <c r="G342" s="26"/>
      <c r="H342" s="26"/>
      <c r="I342" s="27">
        <v>5397.26</v>
      </c>
      <c r="J342" s="25">
        <v>3268.8895000000002</v>
      </c>
      <c r="K342" s="26"/>
      <c r="L342" s="26"/>
      <c r="M342" s="28">
        <v>3268.8895000000002</v>
      </c>
      <c r="N342" s="26">
        <f t="shared" si="107"/>
        <v>60.565722236838695</v>
      </c>
      <c r="O342" s="26"/>
      <c r="P342" s="26"/>
      <c r="Q342" s="26">
        <f t="shared" si="106"/>
        <v>60.565722236838695</v>
      </c>
    </row>
    <row r="343" spans="1:17" s="5" customFormat="1" ht="24.75" customHeight="1">
      <c r="A343" s="85"/>
      <c r="B343" s="85"/>
      <c r="C343" s="85"/>
      <c r="D343" s="59"/>
      <c r="E343" s="30" t="s">
        <v>209</v>
      </c>
      <c r="F343" s="25">
        <v>2708</v>
      </c>
      <c r="G343" s="26"/>
      <c r="H343" s="26"/>
      <c r="I343" s="27">
        <v>2708</v>
      </c>
      <c r="J343" s="25">
        <v>2654.998</v>
      </c>
      <c r="K343" s="26"/>
      <c r="L343" s="26"/>
      <c r="M343" s="28">
        <v>2654.998</v>
      </c>
      <c r="N343" s="26">
        <f t="shared" si="107"/>
        <v>98.042762186115212</v>
      </c>
      <c r="O343" s="26"/>
      <c r="P343" s="26"/>
      <c r="Q343" s="26">
        <f t="shared" si="106"/>
        <v>98.042762186115212</v>
      </c>
    </row>
    <row r="344" spans="1:17" s="5" customFormat="1" ht="24.75" customHeight="1">
      <c r="A344" s="85"/>
      <c r="B344" s="85"/>
      <c r="C344" s="85"/>
      <c r="D344" s="59"/>
      <c r="E344" s="30" t="s">
        <v>211</v>
      </c>
      <c r="F344" s="25">
        <v>661.69</v>
      </c>
      <c r="G344" s="26"/>
      <c r="H344" s="26"/>
      <c r="I344" s="27">
        <v>661.69</v>
      </c>
      <c r="J344" s="25">
        <v>27</v>
      </c>
      <c r="K344" s="26"/>
      <c r="L344" s="26"/>
      <c r="M344" s="28">
        <v>27</v>
      </c>
      <c r="N344" s="26">
        <f t="shared" si="107"/>
        <v>4.0804606386676534</v>
      </c>
      <c r="O344" s="26"/>
      <c r="P344" s="26"/>
      <c r="Q344" s="26">
        <f t="shared" si="106"/>
        <v>4.0804606386676534</v>
      </c>
    </row>
    <row r="345" spans="1:17" s="5" customFormat="1" ht="24.75" customHeight="1">
      <c r="A345" s="85"/>
      <c r="B345" s="85"/>
      <c r="C345" s="85"/>
      <c r="D345" s="59"/>
      <c r="E345" s="30" t="s">
        <v>210</v>
      </c>
      <c r="F345" s="25">
        <v>170</v>
      </c>
      <c r="G345" s="26"/>
      <c r="H345" s="26"/>
      <c r="I345" s="27">
        <v>170</v>
      </c>
      <c r="J345" s="25">
        <v>0</v>
      </c>
      <c r="K345" s="26"/>
      <c r="L345" s="26"/>
      <c r="M345" s="28">
        <v>0</v>
      </c>
      <c r="N345" s="26">
        <f t="shared" ref="N345:Q407" si="110">J345/F345*100</f>
        <v>0</v>
      </c>
      <c r="O345" s="26"/>
      <c r="P345" s="26"/>
      <c r="Q345" s="26">
        <f t="shared" si="106"/>
        <v>0</v>
      </c>
    </row>
    <row r="346" spans="1:17" s="5" customFormat="1" ht="24.75" customHeight="1">
      <c r="A346" s="85"/>
      <c r="B346" s="85"/>
      <c r="C346" s="85"/>
      <c r="D346" s="59"/>
      <c r="E346" s="30" t="s">
        <v>567</v>
      </c>
      <c r="F346" s="25">
        <v>100</v>
      </c>
      <c r="G346" s="26"/>
      <c r="H346" s="26">
        <v>100</v>
      </c>
      <c r="I346" s="27"/>
      <c r="J346" s="25">
        <v>0</v>
      </c>
      <c r="K346" s="26"/>
      <c r="L346" s="26">
        <v>0</v>
      </c>
      <c r="M346" s="28"/>
      <c r="N346" s="26">
        <f t="shared" ref="N346" si="111">J346/F346*100</f>
        <v>0</v>
      </c>
      <c r="O346" s="26"/>
      <c r="P346" s="26"/>
      <c r="Q346" s="26" t="e">
        <f t="shared" ref="Q346" si="112">M346/I346*100</f>
        <v>#DIV/0!</v>
      </c>
    </row>
    <row r="347" spans="1:17" s="5" customFormat="1" ht="24.75" customHeight="1">
      <c r="A347" s="85"/>
      <c r="B347" s="85"/>
      <c r="C347" s="85"/>
      <c r="D347" s="59"/>
      <c r="E347" s="30" t="s">
        <v>203</v>
      </c>
      <c r="F347" s="25">
        <v>761.8</v>
      </c>
      <c r="G347" s="26"/>
      <c r="H347" s="26"/>
      <c r="I347" s="27">
        <v>761.8</v>
      </c>
      <c r="J347" s="25">
        <v>635.27407000000005</v>
      </c>
      <c r="K347" s="26"/>
      <c r="L347" s="26"/>
      <c r="M347" s="28">
        <v>635.27407000000005</v>
      </c>
      <c r="N347" s="26">
        <f t="shared" si="110"/>
        <v>83.391187975846691</v>
      </c>
      <c r="O347" s="26"/>
      <c r="P347" s="26"/>
      <c r="Q347" s="26">
        <f t="shared" si="106"/>
        <v>83.391187975846691</v>
      </c>
    </row>
    <row r="348" spans="1:17" s="5" customFormat="1" ht="24.75" customHeight="1">
      <c r="A348" s="85"/>
      <c r="B348" s="85"/>
      <c r="C348" s="85"/>
      <c r="D348" s="59"/>
      <c r="E348" s="30" t="s">
        <v>205</v>
      </c>
      <c r="F348" s="25">
        <v>9965</v>
      </c>
      <c r="G348" s="26"/>
      <c r="H348" s="26"/>
      <c r="I348" s="27">
        <v>9965</v>
      </c>
      <c r="J348" s="25">
        <v>7444.6231200000002</v>
      </c>
      <c r="K348" s="26"/>
      <c r="L348" s="26"/>
      <c r="M348" s="28">
        <v>7444.6231200000002</v>
      </c>
      <c r="N348" s="26">
        <f t="shared" si="110"/>
        <v>74.707708178625182</v>
      </c>
      <c r="O348" s="26"/>
      <c r="P348" s="26"/>
      <c r="Q348" s="26">
        <f t="shared" si="106"/>
        <v>74.707708178625182</v>
      </c>
    </row>
    <row r="349" spans="1:17" s="5" customFormat="1" ht="24.75" customHeight="1">
      <c r="A349" s="85"/>
      <c r="B349" s="85"/>
      <c r="C349" s="85"/>
      <c r="D349" s="59"/>
      <c r="E349" s="30" t="s">
        <v>206</v>
      </c>
      <c r="F349" s="25">
        <v>229.1</v>
      </c>
      <c r="G349" s="26"/>
      <c r="H349" s="26"/>
      <c r="I349" s="27">
        <v>229.1</v>
      </c>
      <c r="J349" s="25">
        <v>72.553359999999998</v>
      </c>
      <c r="K349" s="26"/>
      <c r="L349" s="26"/>
      <c r="M349" s="28">
        <v>72.553359999999998</v>
      </c>
      <c r="N349" s="26">
        <f t="shared" si="110"/>
        <v>31.668860759493672</v>
      </c>
      <c r="O349" s="26"/>
      <c r="P349" s="26"/>
      <c r="Q349" s="26">
        <f t="shared" si="106"/>
        <v>31.668860759493672</v>
      </c>
    </row>
    <row r="350" spans="1:17" s="5" customFormat="1" ht="39.75" customHeight="1">
      <c r="A350" s="85"/>
      <c r="B350" s="85"/>
      <c r="C350" s="85"/>
      <c r="D350" s="59" t="s">
        <v>215</v>
      </c>
      <c r="E350" s="30"/>
      <c r="F350" s="25">
        <f>G350+H350+I350</f>
        <v>2241.6337400000002</v>
      </c>
      <c r="G350" s="26">
        <v>1869.9038800000001</v>
      </c>
      <c r="H350" s="26">
        <v>330.09611999999998</v>
      </c>
      <c r="I350" s="27">
        <v>41.633740000000003</v>
      </c>
      <c r="J350" s="25">
        <f>K350+L350+M350</f>
        <v>779.29917</v>
      </c>
      <c r="K350" s="26">
        <v>650.06808000000001</v>
      </c>
      <c r="L350" s="26">
        <v>114.75721</v>
      </c>
      <c r="M350" s="28">
        <v>14.473879999999999</v>
      </c>
      <c r="N350" s="26">
        <f t="shared" si="110"/>
        <v>34.764785883353092</v>
      </c>
      <c r="O350" s="26">
        <f t="shared" si="110"/>
        <v>34.764785877656983</v>
      </c>
      <c r="P350" s="26">
        <f t="shared" si="110"/>
        <v>34.764786087155464</v>
      </c>
      <c r="Q350" s="26">
        <f t="shared" si="106"/>
        <v>34.764784523321708</v>
      </c>
    </row>
    <row r="351" spans="1:17" s="5" customFormat="1" ht="24.75" customHeight="1">
      <c r="A351" s="85"/>
      <c r="B351" s="85"/>
      <c r="C351" s="85"/>
      <c r="D351" s="59"/>
      <c r="E351" s="30" t="s">
        <v>204</v>
      </c>
      <c r="F351" s="25">
        <f>G351+H351+I351</f>
        <v>2241.6337400000002</v>
      </c>
      <c r="G351" s="26">
        <v>1869.9038800000001</v>
      </c>
      <c r="H351" s="26">
        <v>330.09611999999998</v>
      </c>
      <c r="I351" s="27">
        <v>41.633740000000003</v>
      </c>
      <c r="J351" s="25">
        <f>K351+L351+M351</f>
        <v>779.29917</v>
      </c>
      <c r="K351" s="26">
        <v>650.06808000000001</v>
      </c>
      <c r="L351" s="26">
        <v>114.75721</v>
      </c>
      <c r="M351" s="28">
        <v>14.473879999999999</v>
      </c>
      <c r="N351" s="26">
        <f t="shared" si="110"/>
        <v>34.764785883353092</v>
      </c>
      <c r="O351" s="26">
        <f t="shared" si="110"/>
        <v>34.764785877656983</v>
      </c>
      <c r="P351" s="26">
        <f t="shared" si="110"/>
        <v>34.764786087155464</v>
      </c>
      <c r="Q351" s="26">
        <f t="shared" si="106"/>
        <v>34.764784523321708</v>
      </c>
    </row>
    <row r="352" spans="1:17" s="5" customFormat="1" ht="34.5" customHeight="1">
      <c r="A352" s="79" t="s">
        <v>552</v>
      </c>
      <c r="B352" s="79" t="s">
        <v>406</v>
      </c>
      <c r="C352" s="79" t="s">
        <v>136</v>
      </c>
      <c r="D352" s="59" t="s">
        <v>15</v>
      </c>
      <c r="E352" s="30"/>
      <c r="F352" s="25">
        <f>F353</f>
        <v>9322.5380000000005</v>
      </c>
      <c r="G352" s="26"/>
      <c r="H352" s="26"/>
      <c r="I352" s="27">
        <f>I353</f>
        <v>9322.5380000000005</v>
      </c>
      <c r="J352" s="25">
        <f>J353</f>
        <v>7795.5944100000006</v>
      </c>
      <c r="K352" s="26"/>
      <c r="L352" s="26"/>
      <c r="M352" s="28">
        <f>M353</f>
        <v>7795.5944100000006</v>
      </c>
      <c r="N352" s="26">
        <f t="shared" si="110"/>
        <v>83.620945390622168</v>
      </c>
      <c r="O352" s="26"/>
      <c r="P352" s="26"/>
      <c r="Q352" s="26">
        <f t="shared" si="106"/>
        <v>83.620945390622168</v>
      </c>
    </row>
    <row r="353" spans="1:17" s="5" customFormat="1" ht="51" customHeight="1">
      <c r="A353" s="79"/>
      <c r="B353" s="79"/>
      <c r="C353" s="79"/>
      <c r="D353" s="59" t="s">
        <v>196</v>
      </c>
      <c r="E353" s="30"/>
      <c r="F353" s="25">
        <f>F354+F355+F356</f>
        <v>9322.5380000000005</v>
      </c>
      <c r="G353" s="26"/>
      <c r="H353" s="26"/>
      <c r="I353" s="27">
        <f>I354+I355+I356</f>
        <v>9322.5380000000005</v>
      </c>
      <c r="J353" s="25">
        <f>J354+J355+J356</f>
        <v>7795.5944100000006</v>
      </c>
      <c r="K353" s="26"/>
      <c r="L353" s="26"/>
      <c r="M353" s="28">
        <f>M354+M355+M356</f>
        <v>7795.5944100000006</v>
      </c>
      <c r="N353" s="26">
        <f t="shared" si="110"/>
        <v>83.620945390622168</v>
      </c>
      <c r="O353" s="26"/>
      <c r="P353" s="26"/>
      <c r="Q353" s="26">
        <f t="shared" si="106"/>
        <v>83.620945390622168</v>
      </c>
    </row>
    <row r="354" spans="1:17" s="5" customFormat="1" ht="33" customHeight="1">
      <c r="A354" s="79"/>
      <c r="B354" s="79"/>
      <c r="C354" s="79"/>
      <c r="D354" s="10"/>
      <c r="E354" s="30" t="s">
        <v>197</v>
      </c>
      <c r="F354" s="25">
        <v>8230.1</v>
      </c>
      <c r="G354" s="26"/>
      <c r="H354" s="26"/>
      <c r="I354" s="27">
        <v>8230.1</v>
      </c>
      <c r="J354" s="25">
        <v>7093.8796300000004</v>
      </c>
      <c r="K354" s="26"/>
      <c r="L354" s="26"/>
      <c r="M354" s="28">
        <v>7093.8796300000004</v>
      </c>
      <c r="N354" s="26">
        <f t="shared" si="110"/>
        <v>86.194330931580424</v>
      </c>
      <c r="O354" s="26"/>
      <c r="P354" s="26"/>
      <c r="Q354" s="26">
        <f t="shared" si="106"/>
        <v>86.194330931580424</v>
      </c>
    </row>
    <row r="355" spans="1:17" s="5" customFormat="1" ht="12">
      <c r="A355" s="79"/>
      <c r="B355" s="79"/>
      <c r="C355" s="79"/>
      <c r="D355" s="10"/>
      <c r="E355" s="30" t="s">
        <v>198</v>
      </c>
      <c r="F355" s="25">
        <v>1087.338</v>
      </c>
      <c r="G355" s="26"/>
      <c r="H355" s="26"/>
      <c r="I355" s="27">
        <v>1087.338</v>
      </c>
      <c r="J355" s="25">
        <v>697.29578000000004</v>
      </c>
      <c r="K355" s="26"/>
      <c r="L355" s="26"/>
      <c r="M355" s="28">
        <v>697.29578000000004</v>
      </c>
      <c r="N355" s="26">
        <f t="shared" si="110"/>
        <v>64.12870514964068</v>
      </c>
      <c r="O355" s="26"/>
      <c r="P355" s="26"/>
      <c r="Q355" s="26">
        <f t="shared" si="106"/>
        <v>64.12870514964068</v>
      </c>
    </row>
    <row r="356" spans="1:17" s="5" customFormat="1" ht="12">
      <c r="A356" s="79"/>
      <c r="B356" s="79"/>
      <c r="C356" s="79"/>
      <c r="D356" s="10"/>
      <c r="E356" s="30" t="s">
        <v>199</v>
      </c>
      <c r="F356" s="25">
        <v>5.0999999999999996</v>
      </c>
      <c r="G356" s="26"/>
      <c r="H356" s="26"/>
      <c r="I356" s="27">
        <v>5.0999999999999996</v>
      </c>
      <c r="J356" s="25">
        <v>4.4189999999999996</v>
      </c>
      <c r="K356" s="26"/>
      <c r="L356" s="26"/>
      <c r="M356" s="28">
        <v>4.4189999999999996</v>
      </c>
      <c r="N356" s="26">
        <f t="shared" si="110"/>
        <v>86.647058823529406</v>
      </c>
      <c r="O356" s="26"/>
      <c r="P356" s="26"/>
      <c r="Q356" s="26">
        <f t="shared" si="106"/>
        <v>86.647058823529406</v>
      </c>
    </row>
    <row r="357" spans="1:17" s="24" customFormat="1" ht="33" customHeight="1">
      <c r="A357" s="107" t="s">
        <v>18</v>
      </c>
      <c r="B357" s="107" t="s">
        <v>137</v>
      </c>
      <c r="C357" s="107" t="s">
        <v>138</v>
      </c>
      <c r="D357" s="55" t="s">
        <v>15</v>
      </c>
      <c r="E357" s="30"/>
      <c r="F357" s="25">
        <f>F358</f>
        <v>9322.5380000000005</v>
      </c>
      <c r="G357" s="26"/>
      <c r="H357" s="26"/>
      <c r="I357" s="27">
        <f>I358</f>
        <v>9322.5380000000005</v>
      </c>
      <c r="J357" s="25">
        <f>J358</f>
        <v>7795.5944100000006</v>
      </c>
      <c r="K357" s="26"/>
      <c r="L357" s="26"/>
      <c r="M357" s="28">
        <f>M358</f>
        <v>7795.5944100000006</v>
      </c>
      <c r="N357" s="26">
        <f t="shared" si="110"/>
        <v>83.620945390622168</v>
      </c>
      <c r="O357" s="26"/>
      <c r="P357" s="26"/>
      <c r="Q357" s="26">
        <f t="shared" si="106"/>
        <v>83.620945390622168</v>
      </c>
    </row>
    <row r="358" spans="1:17" s="24" customFormat="1" ht="49.5" customHeight="1">
      <c r="A358" s="107"/>
      <c r="B358" s="107"/>
      <c r="C358" s="107"/>
      <c r="D358" s="59" t="s">
        <v>196</v>
      </c>
      <c r="E358" s="30"/>
      <c r="F358" s="25">
        <f>F359+F360+F361</f>
        <v>9322.5380000000005</v>
      </c>
      <c r="G358" s="26"/>
      <c r="H358" s="26"/>
      <c r="I358" s="27">
        <f>I359+I360+I361</f>
        <v>9322.5380000000005</v>
      </c>
      <c r="J358" s="25">
        <f>J359+J360+J361</f>
        <v>7795.5944100000006</v>
      </c>
      <c r="K358" s="26"/>
      <c r="L358" s="26"/>
      <c r="M358" s="28">
        <f>M359+M360+M361</f>
        <v>7795.5944100000006</v>
      </c>
      <c r="N358" s="26">
        <f t="shared" si="110"/>
        <v>83.620945390622168</v>
      </c>
      <c r="O358" s="26"/>
      <c r="P358" s="26"/>
      <c r="Q358" s="26">
        <f t="shared" si="106"/>
        <v>83.620945390622168</v>
      </c>
    </row>
    <row r="359" spans="1:17" s="24" customFormat="1" ht="12">
      <c r="A359" s="107"/>
      <c r="B359" s="107"/>
      <c r="C359" s="107"/>
      <c r="D359" s="10"/>
      <c r="E359" s="30" t="s">
        <v>197</v>
      </c>
      <c r="F359" s="25">
        <v>8230.1</v>
      </c>
      <c r="G359" s="26"/>
      <c r="H359" s="26"/>
      <c r="I359" s="27">
        <v>8230.1</v>
      </c>
      <c r="J359" s="25">
        <v>7093.8796300000004</v>
      </c>
      <c r="K359" s="26"/>
      <c r="L359" s="26"/>
      <c r="M359" s="28">
        <v>7093.8796300000004</v>
      </c>
      <c r="N359" s="26">
        <f t="shared" si="110"/>
        <v>86.194330931580424</v>
      </c>
      <c r="O359" s="26"/>
      <c r="P359" s="26"/>
      <c r="Q359" s="26">
        <f t="shared" si="106"/>
        <v>86.194330931580424</v>
      </c>
    </row>
    <row r="360" spans="1:17" s="24" customFormat="1" ht="12">
      <c r="A360" s="107"/>
      <c r="B360" s="107"/>
      <c r="C360" s="107"/>
      <c r="D360" s="10"/>
      <c r="E360" s="30" t="s">
        <v>198</v>
      </c>
      <c r="F360" s="25">
        <v>1087.338</v>
      </c>
      <c r="G360" s="26"/>
      <c r="H360" s="26"/>
      <c r="I360" s="27">
        <v>1087.338</v>
      </c>
      <c r="J360" s="25">
        <v>697.29578000000004</v>
      </c>
      <c r="K360" s="26"/>
      <c r="L360" s="26"/>
      <c r="M360" s="28">
        <v>697.29578000000004</v>
      </c>
      <c r="N360" s="26">
        <f t="shared" si="110"/>
        <v>64.12870514964068</v>
      </c>
      <c r="O360" s="26"/>
      <c r="P360" s="26"/>
      <c r="Q360" s="26">
        <f t="shared" si="106"/>
        <v>64.12870514964068</v>
      </c>
    </row>
    <row r="361" spans="1:17" s="24" customFormat="1" ht="12">
      <c r="A361" s="107"/>
      <c r="B361" s="107"/>
      <c r="C361" s="107"/>
      <c r="D361" s="10"/>
      <c r="E361" s="30" t="s">
        <v>199</v>
      </c>
      <c r="F361" s="25">
        <v>5.0999999999999996</v>
      </c>
      <c r="G361" s="26"/>
      <c r="H361" s="26"/>
      <c r="I361" s="27">
        <v>5.0999999999999996</v>
      </c>
      <c r="J361" s="25">
        <v>4.4189999999999996</v>
      </c>
      <c r="K361" s="26"/>
      <c r="L361" s="26"/>
      <c r="M361" s="28">
        <v>4.4189999999999996</v>
      </c>
      <c r="N361" s="26">
        <f t="shared" si="110"/>
        <v>86.647058823529406</v>
      </c>
      <c r="O361" s="26"/>
      <c r="P361" s="26"/>
      <c r="Q361" s="26">
        <f t="shared" si="106"/>
        <v>86.647058823529406</v>
      </c>
    </row>
    <row r="362" spans="1:17" s="24" customFormat="1" ht="33" customHeight="1">
      <c r="A362" s="107" t="s">
        <v>553</v>
      </c>
      <c r="B362" s="107" t="s">
        <v>141</v>
      </c>
      <c r="C362" s="107" t="s">
        <v>142</v>
      </c>
      <c r="D362" s="55" t="s">
        <v>15</v>
      </c>
      <c r="E362" s="30"/>
      <c r="F362" s="25">
        <f>F363</f>
        <v>19606.047930000001</v>
      </c>
      <c r="G362" s="26">
        <f t="shared" ref="G362:M362" si="113">G363</f>
        <v>3825</v>
      </c>
      <c r="H362" s="26">
        <f t="shared" si="113"/>
        <v>79</v>
      </c>
      <c r="I362" s="27">
        <f t="shared" si="113"/>
        <v>15702.047930000001</v>
      </c>
      <c r="J362" s="25">
        <f t="shared" si="113"/>
        <v>15568.89589</v>
      </c>
      <c r="K362" s="26">
        <f t="shared" si="113"/>
        <v>3825</v>
      </c>
      <c r="L362" s="26">
        <f t="shared" si="113"/>
        <v>78.061269999999993</v>
      </c>
      <c r="M362" s="28">
        <f t="shared" si="113"/>
        <v>11665.83462</v>
      </c>
      <c r="N362" s="26">
        <f t="shared" si="110"/>
        <v>79.40863934223789</v>
      </c>
      <c r="O362" s="26"/>
      <c r="P362" s="26"/>
      <c r="Q362" s="26">
        <f t="shared" si="106"/>
        <v>74.294987965942354</v>
      </c>
    </row>
    <row r="363" spans="1:17" s="24" customFormat="1" ht="49.5" customHeight="1">
      <c r="A363" s="107"/>
      <c r="B363" s="107"/>
      <c r="C363" s="107"/>
      <c r="D363" s="59" t="s">
        <v>196</v>
      </c>
      <c r="E363" s="30"/>
      <c r="F363" s="25">
        <f>F364+F365+F366+F367</f>
        <v>19606.047930000001</v>
      </c>
      <c r="G363" s="26">
        <f t="shared" ref="G363:M363" si="114">G364+G365+G366+G367</f>
        <v>3825</v>
      </c>
      <c r="H363" s="26">
        <f t="shared" si="114"/>
        <v>79</v>
      </c>
      <c r="I363" s="27">
        <f t="shared" si="114"/>
        <v>15702.047930000001</v>
      </c>
      <c r="J363" s="25">
        <f t="shared" si="114"/>
        <v>15568.89589</v>
      </c>
      <c r="K363" s="26">
        <f t="shared" si="114"/>
        <v>3825</v>
      </c>
      <c r="L363" s="26">
        <f t="shared" si="114"/>
        <v>78.061269999999993</v>
      </c>
      <c r="M363" s="28">
        <f t="shared" si="114"/>
        <v>11665.83462</v>
      </c>
      <c r="N363" s="26">
        <f t="shared" si="110"/>
        <v>79.40863934223789</v>
      </c>
      <c r="O363" s="26"/>
      <c r="P363" s="26"/>
      <c r="Q363" s="26">
        <f t="shared" si="106"/>
        <v>74.294987965942354</v>
      </c>
    </row>
    <row r="364" spans="1:17" s="24" customFormat="1" ht="12">
      <c r="A364" s="107"/>
      <c r="B364" s="107"/>
      <c r="C364" s="107"/>
      <c r="D364" s="10"/>
      <c r="E364" s="30" t="s">
        <v>200</v>
      </c>
      <c r="F364" s="25">
        <v>14620.6</v>
      </c>
      <c r="G364" s="26"/>
      <c r="H364" s="26"/>
      <c r="I364" s="27">
        <v>14620.6</v>
      </c>
      <c r="J364" s="25">
        <v>11206.105659999999</v>
      </c>
      <c r="K364" s="26"/>
      <c r="L364" s="26"/>
      <c r="M364" s="28">
        <v>11206.105659999999</v>
      </c>
      <c r="N364" s="26">
        <f t="shared" si="110"/>
        <v>76.646003994364108</v>
      </c>
      <c r="O364" s="26"/>
      <c r="P364" s="26"/>
      <c r="Q364" s="26">
        <f t="shared" si="106"/>
        <v>76.646003994364108</v>
      </c>
    </row>
    <row r="365" spans="1:17" s="24" customFormat="1" ht="12">
      <c r="A365" s="107"/>
      <c r="B365" s="107"/>
      <c r="C365" s="107"/>
      <c r="D365" s="10"/>
      <c r="E365" s="30" t="s">
        <v>201</v>
      </c>
      <c r="F365" s="25">
        <v>1063.5999999999999</v>
      </c>
      <c r="G365" s="26"/>
      <c r="H365" s="26"/>
      <c r="I365" s="27">
        <v>1063.5999999999999</v>
      </c>
      <c r="J365" s="25">
        <v>442.72239000000002</v>
      </c>
      <c r="K365" s="26"/>
      <c r="L365" s="26"/>
      <c r="M365" s="28">
        <v>442.72239000000002</v>
      </c>
      <c r="N365" s="26">
        <f t="shared" si="110"/>
        <v>41.624895637457698</v>
      </c>
      <c r="O365" s="26"/>
      <c r="P365" s="26"/>
      <c r="Q365" s="26">
        <f t="shared" si="106"/>
        <v>41.624895637457698</v>
      </c>
    </row>
    <row r="366" spans="1:17" s="24" customFormat="1" ht="12">
      <c r="A366" s="107"/>
      <c r="B366" s="107"/>
      <c r="C366" s="107"/>
      <c r="D366" s="10"/>
      <c r="E366" s="30" t="s">
        <v>202</v>
      </c>
      <c r="F366" s="25">
        <v>8</v>
      </c>
      <c r="G366" s="26"/>
      <c r="H366" s="26"/>
      <c r="I366" s="27">
        <v>8</v>
      </c>
      <c r="J366" s="25">
        <v>7.1609999999999996</v>
      </c>
      <c r="K366" s="26"/>
      <c r="L366" s="26"/>
      <c r="M366" s="28">
        <v>7.1609999999999996</v>
      </c>
      <c r="N366" s="26">
        <f t="shared" si="110"/>
        <v>89.512499999999989</v>
      </c>
      <c r="O366" s="26"/>
      <c r="P366" s="26"/>
      <c r="Q366" s="26">
        <f t="shared" si="106"/>
        <v>89.512499999999989</v>
      </c>
    </row>
    <row r="367" spans="1:17" s="24" customFormat="1" ht="24">
      <c r="A367" s="107"/>
      <c r="B367" s="107"/>
      <c r="C367" s="107"/>
      <c r="D367" s="10"/>
      <c r="E367" s="30" t="s">
        <v>410</v>
      </c>
      <c r="F367" s="25">
        <f>G367+H367+I367</f>
        <v>3913.8479299999999</v>
      </c>
      <c r="G367" s="26">
        <v>3825</v>
      </c>
      <c r="H367" s="26">
        <v>79</v>
      </c>
      <c r="I367" s="27">
        <v>9.8479299999999999</v>
      </c>
      <c r="J367" s="25">
        <f>K367+L367+M367</f>
        <v>3912.9068400000001</v>
      </c>
      <c r="K367" s="26">
        <v>3825</v>
      </c>
      <c r="L367" s="26">
        <v>78.061269999999993</v>
      </c>
      <c r="M367" s="28">
        <v>9.8455700000000004</v>
      </c>
      <c r="N367" s="26">
        <f t="shared" si="110"/>
        <v>99.975954865471749</v>
      </c>
      <c r="O367" s="26">
        <f t="shared" si="110"/>
        <v>100</v>
      </c>
      <c r="P367" s="26">
        <f t="shared" si="110"/>
        <v>98.811734177215186</v>
      </c>
      <c r="Q367" s="26">
        <f t="shared" si="106"/>
        <v>99.976035572957983</v>
      </c>
    </row>
    <row r="368" spans="1:17" s="24" customFormat="1" ht="33" customHeight="1">
      <c r="A368" s="107" t="s">
        <v>143</v>
      </c>
      <c r="B368" s="107" t="s">
        <v>408</v>
      </c>
      <c r="C368" s="107" t="s">
        <v>144</v>
      </c>
      <c r="D368" s="55" t="s">
        <v>15</v>
      </c>
      <c r="E368" s="30"/>
      <c r="F368" s="25">
        <f>F369</f>
        <v>15692.2</v>
      </c>
      <c r="G368" s="26"/>
      <c r="H368" s="26"/>
      <c r="I368" s="27">
        <f>I369</f>
        <v>15692.2</v>
      </c>
      <c r="J368" s="25">
        <f>J369</f>
        <v>11655.98905</v>
      </c>
      <c r="K368" s="26"/>
      <c r="L368" s="26"/>
      <c r="M368" s="28">
        <f>M369</f>
        <v>11655.98905</v>
      </c>
      <c r="N368" s="26">
        <f t="shared" si="110"/>
        <v>74.278871350097504</v>
      </c>
      <c r="O368" s="26"/>
      <c r="P368" s="26"/>
      <c r="Q368" s="26">
        <f t="shared" si="106"/>
        <v>74.278871350097504</v>
      </c>
    </row>
    <row r="369" spans="1:17" s="24" customFormat="1" ht="49.5" customHeight="1">
      <c r="A369" s="107"/>
      <c r="B369" s="107"/>
      <c r="C369" s="107"/>
      <c r="D369" s="59" t="s">
        <v>196</v>
      </c>
      <c r="E369" s="30"/>
      <c r="F369" s="25">
        <f>F370+F371+F372</f>
        <v>15692.2</v>
      </c>
      <c r="G369" s="26"/>
      <c r="H369" s="26"/>
      <c r="I369" s="27">
        <f>I370+I371+I372</f>
        <v>15692.2</v>
      </c>
      <c r="J369" s="25">
        <f>J370+J371+J372</f>
        <v>11655.98905</v>
      </c>
      <c r="K369" s="26"/>
      <c r="L369" s="26"/>
      <c r="M369" s="28">
        <f>M370+M371+M372</f>
        <v>11655.98905</v>
      </c>
      <c r="N369" s="26">
        <f t="shared" si="110"/>
        <v>74.278871350097504</v>
      </c>
      <c r="O369" s="26"/>
      <c r="P369" s="26"/>
      <c r="Q369" s="26">
        <f t="shared" si="106"/>
        <v>74.278871350097504</v>
      </c>
    </row>
    <row r="370" spans="1:17" s="24" customFormat="1" ht="12">
      <c r="A370" s="107"/>
      <c r="B370" s="107"/>
      <c r="C370" s="107"/>
      <c r="D370" s="10"/>
      <c r="E370" s="30" t="s">
        <v>200</v>
      </c>
      <c r="F370" s="25">
        <v>14620.6</v>
      </c>
      <c r="G370" s="26"/>
      <c r="H370" s="26"/>
      <c r="I370" s="27">
        <v>14620.6</v>
      </c>
      <c r="J370" s="25">
        <v>11206.105659999999</v>
      </c>
      <c r="K370" s="26"/>
      <c r="L370" s="26"/>
      <c r="M370" s="28">
        <v>11206.105659999999</v>
      </c>
      <c r="N370" s="26">
        <f t="shared" si="110"/>
        <v>76.646003994364108</v>
      </c>
      <c r="O370" s="26"/>
      <c r="P370" s="26"/>
      <c r="Q370" s="26">
        <f t="shared" si="106"/>
        <v>76.646003994364108</v>
      </c>
    </row>
    <row r="371" spans="1:17" s="24" customFormat="1" ht="12">
      <c r="A371" s="107"/>
      <c r="B371" s="107"/>
      <c r="C371" s="107"/>
      <c r="D371" s="10"/>
      <c r="E371" s="30" t="s">
        <v>201</v>
      </c>
      <c r="F371" s="25">
        <v>1063.5999999999999</v>
      </c>
      <c r="G371" s="26"/>
      <c r="H371" s="26"/>
      <c r="I371" s="27">
        <v>1063.5999999999999</v>
      </c>
      <c r="J371" s="25">
        <v>442.72239000000002</v>
      </c>
      <c r="K371" s="26"/>
      <c r="L371" s="26"/>
      <c r="M371" s="28">
        <v>442.72239000000002</v>
      </c>
      <c r="N371" s="26">
        <f t="shared" si="110"/>
        <v>41.624895637457698</v>
      </c>
      <c r="O371" s="26"/>
      <c r="P371" s="26"/>
      <c r="Q371" s="26">
        <f t="shared" si="106"/>
        <v>41.624895637457698</v>
      </c>
    </row>
    <row r="372" spans="1:17" s="24" customFormat="1" ht="12">
      <c r="A372" s="107"/>
      <c r="B372" s="107"/>
      <c r="C372" s="107"/>
      <c r="D372" s="10"/>
      <c r="E372" s="30" t="s">
        <v>202</v>
      </c>
      <c r="F372" s="25">
        <v>8</v>
      </c>
      <c r="G372" s="26"/>
      <c r="H372" s="26"/>
      <c r="I372" s="27">
        <v>8</v>
      </c>
      <c r="J372" s="25">
        <v>7.1609999999999996</v>
      </c>
      <c r="K372" s="26"/>
      <c r="L372" s="26"/>
      <c r="M372" s="28">
        <v>7.1609999999999996</v>
      </c>
      <c r="N372" s="26">
        <f t="shared" si="110"/>
        <v>89.512499999999989</v>
      </c>
      <c r="O372" s="26"/>
      <c r="P372" s="26"/>
      <c r="Q372" s="26">
        <f t="shared" si="106"/>
        <v>89.512499999999989</v>
      </c>
    </row>
    <row r="373" spans="1:17" s="5" customFormat="1" ht="37.5" customHeight="1">
      <c r="A373" s="79" t="s">
        <v>24</v>
      </c>
      <c r="B373" s="79" t="s">
        <v>308</v>
      </c>
      <c r="C373" s="79" t="s">
        <v>409</v>
      </c>
      <c r="D373" s="59" t="s">
        <v>15</v>
      </c>
      <c r="E373" s="30"/>
      <c r="F373" s="25">
        <f t="shared" ref="F373:M374" si="115">F374</f>
        <v>3913.8479299999999</v>
      </c>
      <c r="G373" s="26">
        <f t="shared" si="115"/>
        <v>3825</v>
      </c>
      <c r="H373" s="26">
        <f t="shared" si="115"/>
        <v>79</v>
      </c>
      <c r="I373" s="27">
        <f t="shared" si="115"/>
        <v>9.8479299999999999</v>
      </c>
      <c r="J373" s="25">
        <f t="shared" si="115"/>
        <v>3912.9068400000001</v>
      </c>
      <c r="K373" s="26">
        <f t="shared" si="115"/>
        <v>3825</v>
      </c>
      <c r="L373" s="26">
        <f t="shared" si="115"/>
        <v>78.061269999999993</v>
      </c>
      <c r="M373" s="28">
        <f t="shared" si="115"/>
        <v>9.8455700000000004</v>
      </c>
      <c r="N373" s="26">
        <f t="shared" si="110"/>
        <v>99.975954865471749</v>
      </c>
      <c r="O373" s="26">
        <f t="shared" si="110"/>
        <v>100</v>
      </c>
      <c r="P373" s="26">
        <f t="shared" si="110"/>
        <v>98.811734177215186</v>
      </c>
      <c r="Q373" s="26">
        <f t="shared" si="106"/>
        <v>99.976035572957983</v>
      </c>
    </row>
    <row r="374" spans="1:17" s="5" customFormat="1" ht="51" customHeight="1">
      <c r="A374" s="79"/>
      <c r="B374" s="79"/>
      <c r="C374" s="79"/>
      <c r="D374" s="59" t="s">
        <v>196</v>
      </c>
      <c r="E374" s="30"/>
      <c r="F374" s="25">
        <f t="shared" si="115"/>
        <v>3913.8479299999999</v>
      </c>
      <c r="G374" s="26">
        <f t="shared" si="115"/>
        <v>3825</v>
      </c>
      <c r="H374" s="26">
        <f t="shared" si="115"/>
        <v>79</v>
      </c>
      <c r="I374" s="27">
        <f t="shared" si="115"/>
        <v>9.8479299999999999</v>
      </c>
      <c r="J374" s="25">
        <f t="shared" si="115"/>
        <v>3912.9068400000001</v>
      </c>
      <c r="K374" s="26">
        <f t="shared" si="115"/>
        <v>3825</v>
      </c>
      <c r="L374" s="26">
        <f t="shared" si="115"/>
        <v>78.061269999999993</v>
      </c>
      <c r="M374" s="28">
        <f t="shared" si="115"/>
        <v>9.8455700000000004</v>
      </c>
      <c r="N374" s="26">
        <f t="shared" si="110"/>
        <v>99.975954865471749</v>
      </c>
      <c r="O374" s="26">
        <f t="shared" si="110"/>
        <v>100</v>
      </c>
      <c r="P374" s="26">
        <f t="shared" si="110"/>
        <v>98.811734177215186</v>
      </c>
      <c r="Q374" s="26">
        <f t="shared" si="106"/>
        <v>99.976035572957983</v>
      </c>
    </row>
    <row r="375" spans="1:17" s="5" customFormat="1" ht="33" customHeight="1">
      <c r="A375" s="79"/>
      <c r="B375" s="79"/>
      <c r="C375" s="79"/>
      <c r="D375" s="60"/>
      <c r="E375" s="30" t="s">
        <v>410</v>
      </c>
      <c r="F375" s="25">
        <f>G375+H375+I375</f>
        <v>3913.8479299999999</v>
      </c>
      <c r="G375" s="26">
        <v>3825</v>
      </c>
      <c r="H375" s="26">
        <v>79</v>
      </c>
      <c r="I375" s="27">
        <v>9.8479299999999999</v>
      </c>
      <c r="J375" s="25">
        <f>K375+L375+M375</f>
        <v>3912.9068400000001</v>
      </c>
      <c r="K375" s="26">
        <v>3825</v>
      </c>
      <c r="L375" s="26">
        <v>78.061269999999993</v>
      </c>
      <c r="M375" s="28">
        <v>9.8455700000000004</v>
      </c>
      <c r="N375" s="26">
        <f t="shared" si="110"/>
        <v>99.975954865471749</v>
      </c>
      <c r="O375" s="26">
        <f t="shared" si="110"/>
        <v>100</v>
      </c>
      <c r="P375" s="26">
        <f t="shared" si="110"/>
        <v>98.811734177215186</v>
      </c>
      <c r="Q375" s="26">
        <f t="shared" si="106"/>
        <v>99.976035572957983</v>
      </c>
    </row>
    <row r="376" spans="1:17" s="24" customFormat="1" ht="33" customHeight="1">
      <c r="A376" s="107" t="s">
        <v>554</v>
      </c>
      <c r="B376" s="107" t="s">
        <v>145</v>
      </c>
      <c r="C376" s="107" t="s">
        <v>146</v>
      </c>
      <c r="D376" s="55" t="s">
        <v>15</v>
      </c>
      <c r="E376" s="30"/>
      <c r="F376" s="25">
        <f t="shared" ref="F376:M376" si="116">F377+F379</f>
        <v>3003.4337400000004</v>
      </c>
      <c r="G376" s="26">
        <f t="shared" si="116"/>
        <v>1869.9038800000001</v>
      </c>
      <c r="H376" s="26">
        <f t="shared" si="116"/>
        <v>330.09611999999998</v>
      </c>
      <c r="I376" s="27">
        <f t="shared" si="116"/>
        <v>803.43373999999994</v>
      </c>
      <c r="J376" s="25">
        <f t="shared" si="116"/>
        <v>1414.5732400000002</v>
      </c>
      <c r="K376" s="26">
        <f t="shared" si="116"/>
        <v>650.06808000000001</v>
      </c>
      <c r="L376" s="26">
        <f t="shared" si="116"/>
        <v>114.75721</v>
      </c>
      <c r="M376" s="28">
        <f t="shared" si="116"/>
        <v>649.74795000000006</v>
      </c>
      <c r="N376" s="26">
        <f t="shared" si="110"/>
        <v>47.098533294095581</v>
      </c>
      <c r="O376" s="26"/>
      <c r="P376" s="26"/>
      <c r="Q376" s="26">
        <f t="shared" si="106"/>
        <v>80.87137963611039</v>
      </c>
    </row>
    <row r="377" spans="1:17" s="24" customFormat="1" ht="49.5" customHeight="1">
      <c r="A377" s="107"/>
      <c r="B377" s="107"/>
      <c r="C377" s="107"/>
      <c r="D377" s="59" t="s">
        <v>196</v>
      </c>
      <c r="E377" s="30"/>
      <c r="F377" s="25">
        <f>F378</f>
        <v>761.8</v>
      </c>
      <c r="G377" s="26">
        <f t="shared" ref="G377:M377" si="117">G378</f>
        <v>0</v>
      </c>
      <c r="H377" s="26">
        <f t="shared" si="117"/>
        <v>0</v>
      </c>
      <c r="I377" s="27">
        <f t="shared" si="117"/>
        <v>761.8</v>
      </c>
      <c r="J377" s="25">
        <f t="shared" si="117"/>
        <v>635.27407000000005</v>
      </c>
      <c r="K377" s="26">
        <f t="shared" si="117"/>
        <v>0</v>
      </c>
      <c r="L377" s="26">
        <f t="shared" si="117"/>
        <v>0</v>
      </c>
      <c r="M377" s="28">
        <f t="shared" si="117"/>
        <v>635.27407000000005</v>
      </c>
      <c r="N377" s="26">
        <f t="shared" si="110"/>
        <v>83.391187975846691</v>
      </c>
      <c r="O377" s="26"/>
      <c r="P377" s="26"/>
      <c r="Q377" s="26">
        <f t="shared" si="106"/>
        <v>83.391187975846691</v>
      </c>
    </row>
    <row r="378" spans="1:17" s="2" customFormat="1" ht="12">
      <c r="A378" s="107"/>
      <c r="B378" s="107"/>
      <c r="C378" s="107"/>
      <c r="D378" s="60"/>
      <c r="E378" s="30" t="s">
        <v>203</v>
      </c>
      <c r="F378" s="25">
        <v>761.8</v>
      </c>
      <c r="G378" s="26"/>
      <c r="H378" s="26"/>
      <c r="I378" s="27">
        <v>761.8</v>
      </c>
      <c r="J378" s="25">
        <v>635.27407000000005</v>
      </c>
      <c r="K378" s="26"/>
      <c r="L378" s="26"/>
      <c r="M378" s="28">
        <v>635.27407000000005</v>
      </c>
      <c r="N378" s="26">
        <f t="shared" si="110"/>
        <v>83.391187975846691</v>
      </c>
      <c r="O378" s="26"/>
      <c r="P378" s="26"/>
      <c r="Q378" s="26">
        <f t="shared" si="106"/>
        <v>83.391187975846691</v>
      </c>
    </row>
    <row r="379" spans="1:17" s="24" customFormat="1" ht="72">
      <c r="A379" s="107"/>
      <c r="B379" s="107"/>
      <c r="C379" s="107"/>
      <c r="D379" s="59" t="s">
        <v>296</v>
      </c>
      <c r="E379" s="30"/>
      <c r="F379" s="25">
        <f>G379+H379+I379</f>
        <v>2241.6337400000002</v>
      </c>
      <c r="G379" s="26">
        <v>1869.9038800000001</v>
      </c>
      <c r="H379" s="26">
        <v>330.09611999999998</v>
      </c>
      <c r="I379" s="27">
        <v>41.633740000000003</v>
      </c>
      <c r="J379" s="25">
        <f>K379+L379+M379</f>
        <v>779.29917</v>
      </c>
      <c r="K379" s="26">
        <v>650.06808000000001</v>
      </c>
      <c r="L379" s="26">
        <v>114.75721</v>
      </c>
      <c r="M379" s="28">
        <v>14.473879999999999</v>
      </c>
      <c r="N379" s="26">
        <f t="shared" si="110"/>
        <v>34.764785883353092</v>
      </c>
      <c r="O379" s="26">
        <f t="shared" si="110"/>
        <v>34.764785877656983</v>
      </c>
      <c r="P379" s="26">
        <f t="shared" si="110"/>
        <v>34.764786087155464</v>
      </c>
      <c r="Q379" s="26">
        <f t="shared" si="106"/>
        <v>34.764784523321708</v>
      </c>
    </row>
    <row r="380" spans="1:17" s="24" customFormat="1" ht="12">
      <c r="A380" s="107"/>
      <c r="B380" s="107"/>
      <c r="C380" s="107"/>
      <c r="D380" s="10"/>
      <c r="E380" s="30" t="s">
        <v>204</v>
      </c>
      <c r="F380" s="25">
        <f>G380+H380+I380</f>
        <v>2241.6337400000002</v>
      </c>
      <c r="G380" s="26">
        <v>1869.9038800000001</v>
      </c>
      <c r="H380" s="26">
        <v>330.09611999999998</v>
      </c>
      <c r="I380" s="27">
        <v>41.633740000000003</v>
      </c>
      <c r="J380" s="25">
        <f>K380+L380+M380</f>
        <v>779.29917</v>
      </c>
      <c r="K380" s="26">
        <v>650.06808000000001</v>
      </c>
      <c r="L380" s="26">
        <v>114.75721</v>
      </c>
      <c r="M380" s="28">
        <v>14.473879999999999</v>
      </c>
      <c r="N380" s="26">
        <f t="shared" si="110"/>
        <v>34.764785883353092</v>
      </c>
      <c r="O380" s="26">
        <f t="shared" si="110"/>
        <v>34.764785877656983</v>
      </c>
      <c r="P380" s="26">
        <f t="shared" si="110"/>
        <v>34.764786087155464</v>
      </c>
      <c r="Q380" s="26">
        <f t="shared" si="106"/>
        <v>34.764784523321708</v>
      </c>
    </row>
    <row r="381" spans="1:17" s="2" customFormat="1" ht="24">
      <c r="A381" s="79" t="s">
        <v>52</v>
      </c>
      <c r="B381" s="79" t="s">
        <v>147</v>
      </c>
      <c r="C381" s="79" t="s">
        <v>412</v>
      </c>
      <c r="D381" s="59" t="s">
        <v>15</v>
      </c>
      <c r="E381" s="30"/>
      <c r="F381" s="25">
        <f>F382</f>
        <v>761.8</v>
      </c>
      <c r="G381" s="26">
        <f t="shared" ref="G381:M381" si="118">G382</f>
        <v>0</v>
      </c>
      <c r="H381" s="26">
        <f t="shared" si="118"/>
        <v>0</v>
      </c>
      <c r="I381" s="27">
        <f t="shared" si="118"/>
        <v>761.8</v>
      </c>
      <c r="J381" s="25">
        <f t="shared" si="118"/>
        <v>635.27407000000005</v>
      </c>
      <c r="K381" s="26">
        <f t="shared" si="118"/>
        <v>0</v>
      </c>
      <c r="L381" s="26">
        <f t="shared" si="118"/>
        <v>0</v>
      </c>
      <c r="M381" s="28">
        <f t="shared" si="118"/>
        <v>635.27407000000005</v>
      </c>
      <c r="N381" s="26">
        <f t="shared" si="110"/>
        <v>83.391187975846691</v>
      </c>
      <c r="O381" s="26"/>
      <c r="P381" s="26"/>
      <c r="Q381" s="26">
        <f t="shared" si="106"/>
        <v>83.391187975846691</v>
      </c>
    </row>
    <row r="382" spans="1:17" s="2" customFormat="1" ht="48">
      <c r="A382" s="79"/>
      <c r="B382" s="79"/>
      <c r="C382" s="79"/>
      <c r="D382" s="60" t="s">
        <v>196</v>
      </c>
      <c r="E382" s="30"/>
      <c r="F382" s="25">
        <f>F383</f>
        <v>761.8</v>
      </c>
      <c r="G382" s="26">
        <f t="shared" ref="G382:M382" si="119">G383</f>
        <v>0</v>
      </c>
      <c r="H382" s="26">
        <f t="shared" si="119"/>
        <v>0</v>
      </c>
      <c r="I382" s="27">
        <f t="shared" si="119"/>
        <v>761.8</v>
      </c>
      <c r="J382" s="25">
        <f t="shared" si="119"/>
        <v>635.27407000000005</v>
      </c>
      <c r="K382" s="26">
        <f t="shared" si="119"/>
        <v>0</v>
      </c>
      <c r="L382" s="26">
        <f t="shared" si="119"/>
        <v>0</v>
      </c>
      <c r="M382" s="28">
        <f t="shared" si="119"/>
        <v>635.27407000000005</v>
      </c>
      <c r="N382" s="26">
        <f t="shared" si="110"/>
        <v>83.391187975846691</v>
      </c>
      <c r="O382" s="26"/>
      <c r="P382" s="26"/>
      <c r="Q382" s="26">
        <f t="shared" si="106"/>
        <v>83.391187975846691</v>
      </c>
    </row>
    <row r="383" spans="1:17" s="2" customFormat="1" ht="12">
      <c r="A383" s="79"/>
      <c r="B383" s="79"/>
      <c r="C383" s="79"/>
      <c r="D383" s="60"/>
      <c r="E383" s="30" t="s">
        <v>203</v>
      </c>
      <c r="F383" s="25">
        <v>761.8</v>
      </c>
      <c r="G383" s="26"/>
      <c r="H383" s="26"/>
      <c r="I383" s="27">
        <v>761.8</v>
      </c>
      <c r="J383" s="25">
        <v>635.27407000000005</v>
      </c>
      <c r="K383" s="26"/>
      <c r="L383" s="26"/>
      <c r="M383" s="28">
        <v>635.27407000000005</v>
      </c>
      <c r="N383" s="26">
        <f t="shared" si="110"/>
        <v>83.391187975846691</v>
      </c>
      <c r="O383" s="26"/>
      <c r="P383" s="26"/>
      <c r="Q383" s="26">
        <f t="shared" si="106"/>
        <v>83.391187975846691</v>
      </c>
    </row>
    <row r="384" spans="1:17" s="2" customFormat="1" ht="34.5" customHeight="1">
      <c r="A384" s="79" t="s">
        <v>148</v>
      </c>
      <c r="B384" s="79" t="s">
        <v>411</v>
      </c>
      <c r="C384" s="79" t="s">
        <v>149</v>
      </c>
      <c r="D384" s="59" t="s">
        <v>15</v>
      </c>
      <c r="E384" s="30"/>
      <c r="F384" s="25">
        <f>F385</f>
        <v>2241.6337400000002</v>
      </c>
      <c r="G384" s="26">
        <f t="shared" ref="G384:G385" si="120">G385</f>
        <v>1869.9038800000001</v>
      </c>
      <c r="H384" s="26">
        <f t="shared" ref="H384:H385" si="121">H385</f>
        <v>330.09611999999998</v>
      </c>
      <c r="I384" s="27">
        <f t="shared" ref="I384:I385" si="122">I385</f>
        <v>41.633740000000003</v>
      </c>
      <c r="J384" s="25">
        <f t="shared" ref="J384:J385" si="123">J385</f>
        <v>779.29917</v>
      </c>
      <c r="K384" s="26">
        <f t="shared" ref="K384:K385" si="124">K385</f>
        <v>650.06808000000001</v>
      </c>
      <c r="L384" s="26">
        <f t="shared" ref="L384:L385" si="125">L385</f>
        <v>114.75721</v>
      </c>
      <c r="M384" s="28">
        <f t="shared" ref="M384:M385" si="126">M385</f>
        <v>14.473879999999999</v>
      </c>
      <c r="N384" s="26">
        <f t="shared" si="110"/>
        <v>34.764785883353092</v>
      </c>
      <c r="O384" s="26">
        <f t="shared" si="110"/>
        <v>34.764785877656983</v>
      </c>
      <c r="P384" s="26">
        <f t="shared" si="110"/>
        <v>34.764786087155464</v>
      </c>
      <c r="Q384" s="26">
        <f t="shared" si="106"/>
        <v>34.764784523321708</v>
      </c>
    </row>
    <row r="385" spans="1:17" s="2" customFormat="1" ht="62.25" customHeight="1">
      <c r="A385" s="79"/>
      <c r="B385" s="79"/>
      <c r="C385" s="79"/>
      <c r="D385" s="59" t="s">
        <v>296</v>
      </c>
      <c r="E385" s="30"/>
      <c r="F385" s="25">
        <f>F386</f>
        <v>2241.6337400000002</v>
      </c>
      <c r="G385" s="26">
        <f t="shared" si="120"/>
        <v>1869.9038800000001</v>
      </c>
      <c r="H385" s="26">
        <f t="shared" si="121"/>
        <v>330.09611999999998</v>
      </c>
      <c r="I385" s="27">
        <f t="shared" si="122"/>
        <v>41.633740000000003</v>
      </c>
      <c r="J385" s="25">
        <f t="shared" si="123"/>
        <v>779.29917</v>
      </c>
      <c r="K385" s="26">
        <f t="shared" si="124"/>
        <v>650.06808000000001</v>
      </c>
      <c r="L385" s="26">
        <f t="shared" si="125"/>
        <v>114.75721</v>
      </c>
      <c r="M385" s="28">
        <f t="shared" si="126"/>
        <v>14.473879999999999</v>
      </c>
      <c r="N385" s="26">
        <f t="shared" si="110"/>
        <v>34.764785883353092</v>
      </c>
      <c r="O385" s="26">
        <f t="shared" si="110"/>
        <v>34.764785877656983</v>
      </c>
      <c r="P385" s="26">
        <f t="shared" si="110"/>
        <v>34.764786087155464</v>
      </c>
      <c r="Q385" s="26">
        <f t="shared" si="110"/>
        <v>34.764784523321708</v>
      </c>
    </row>
    <row r="386" spans="1:17" s="2" customFormat="1" ht="49.5" customHeight="1">
      <c r="A386" s="79"/>
      <c r="B386" s="79"/>
      <c r="C386" s="79"/>
      <c r="D386" s="60"/>
      <c r="E386" s="30" t="s">
        <v>204</v>
      </c>
      <c r="F386" s="25">
        <f>G386+H386+I386</f>
        <v>2241.6337400000002</v>
      </c>
      <c r="G386" s="26">
        <v>1869.9038800000001</v>
      </c>
      <c r="H386" s="26">
        <v>330.09611999999998</v>
      </c>
      <c r="I386" s="27">
        <v>41.633740000000003</v>
      </c>
      <c r="J386" s="25">
        <f>K386+L386+M386</f>
        <v>779.29917</v>
      </c>
      <c r="K386" s="26">
        <v>650.06808000000001</v>
      </c>
      <c r="L386" s="26">
        <v>114.75721</v>
      </c>
      <c r="M386" s="28">
        <v>14.473879999999999</v>
      </c>
      <c r="N386" s="26">
        <f t="shared" si="110"/>
        <v>34.764785883353092</v>
      </c>
      <c r="O386" s="26">
        <f t="shared" si="110"/>
        <v>34.764785877656983</v>
      </c>
      <c r="P386" s="26">
        <f t="shared" si="110"/>
        <v>34.764786087155464</v>
      </c>
      <c r="Q386" s="26">
        <f t="shared" si="110"/>
        <v>34.764784523321708</v>
      </c>
    </row>
    <row r="387" spans="1:17" s="24" customFormat="1" ht="44.25" customHeight="1">
      <c r="A387" s="107" t="s">
        <v>555</v>
      </c>
      <c r="B387" s="107" t="s">
        <v>413</v>
      </c>
      <c r="C387" s="79" t="s">
        <v>150</v>
      </c>
      <c r="D387" s="55" t="s">
        <v>15</v>
      </c>
      <c r="E387" s="30"/>
      <c r="F387" s="25">
        <f>F388</f>
        <v>10194.1</v>
      </c>
      <c r="G387" s="26"/>
      <c r="H387" s="26"/>
      <c r="I387" s="27">
        <f t="shared" ref="I387" si="127">I388</f>
        <v>10194.1</v>
      </c>
      <c r="J387" s="25">
        <f t="shared" ref="J387" si="128">J388</f>
        <v>7517.1764800000001</v>
      </c>
      <c r="K387" s="26"/>
      <c r="L387" s="26"/>
      <c r="M387" s="28">
        <f t="shared" ref="M387" si="129">M388</f>
        <v>7517.1764800000001</v>
      </c>
      <c r="N387" s="26">
        <f t="shared" si="110"/>
        <v>73.740462424343491</v>
      </c>
      <c r="O387" s="26"/>
      <c r="P387" s="26"/>
      <c r="Q387" s="26">
        <f t="shared" si="110"/>
        <v>73.740462424343491</v>
      </c>
    </row>
    <row r="388" spans="1:17" s="24" customFormat="1" ht="48">
      <c r="A388" s="107"/>
      <c r="B388" s="107"/>
      <c r="C388" s="79"/>
      <c r="D388" s="55" t="s">
        <v>196</v>
      </c>
      <c r="E388" s="30"/>
      <c r="F388" s="25">
        <f>F389+F390</f>
        <v>10194.1</v>
      </c>
      <c r="G388" s="26"/>
      <c r="H388" s="26"/>
      <c r="I388" s="27">
        <f t="shared" ref="I388" si="130">I389+I390</f>
        <v>10194.1</v>
      </c>
      <c r="J388" s="25">
        <f t="shared" ref="J388" si="131">J389+J390</f>
        <v>7517.1764800000001</v>
      </c>
      <c r="K388" s="26"/>
      <c r="L388" s="26"/>
      <c r="M388" s="28">
        <f t="shared" ref="M388" si="132">M389+M390</f>
        <v>7517.1764800000001</v>
      </c>
      <c r="N388" s="26">
        <f t="shared" si="110"/>
        <v>73.740462424343491</v>
      </c>
      <c r="O388" s="26"/>
      <c r="P388" s="26"/>
      <c r="Q388" s="26">
        <f t="shared" si="110"/>
        <v>73.740462424343491</v>
      </c>
    </row>
    <row r="389" spans="1:17" s="24" customFormat="1" ht="12">
      <c r="A389" s="107"/>
      <c r="B389" s="107"/>
      <c r="C389" s="79"/>
      <c r="D389" s="10"/>
      <c r="E389" s="30" t="s">
        <v>205</v>
      </c>
      <c r="F389" s="25">
        <v>9965</v>
      </c>
      <c r="G389" s="26"/>
      <c r="H389" s="26"/>
      <c r="I389" s="27">
        <v>9965</v>
      </c>
      <c r="J389" s="25">
        <v>7444.6231200000002</v>
      </c>
      <c r="K389" s="26"/>
      <c r="L389" s="26"/>
      <c r="M389" s="28">
        <v>7444.6231200000002</v>
      </c>
      <c r="N389" s="26">
        <f t="shared" si="110"/>
        <v>74.707708178625182</v>
      </c>
      <c r="O389" s="26"/>
      <c r="P389" s="26"/>
      <c r="Q389" s="26">
        <f t="shared" si="110"/>
        <v>74.707708178625182</v>
      </c>
    </row>
    <row r="390" spans="1:17" s="24" customFormat="1" ht="12">
      <c r="A390" s="107"/>
      <c r="B390" s="107"/>
      <c r="C390" s="79"/>
      <c r="D390" s="10"/>
      <c r="E390" s="30" t="s">
        <v>206</v>
      </c>
      <c r="F390" s="25">
        <v>229.1</v>
      </c>
      <c r="G390" s="26"/>
      <c r="H390" s="26"/>
      <c r="I390" s="27">
        <v>229.1</v>
      </c>
      <c r="J390" s="25">
        <v>72.553359999999998</v>
      </c>
      <c r="K390" s="26"/>
      <c r="L390" s="26"/>
      <c r="M390" s="28">
        <v>72.553359999999998</v>
      </c>
      <c r="N390" s="26">
        <f t="shared" si="110"/>
        <v>31.668860759493672</v>
      </c>
      <c r="O390" s="26"/>
      <c r="P390" s="26"/>
      <c r="Q390" s="26">
        <f t="shared" si="110"/>
        <v>31.668860759493672</v>
      </c>
    </row>
    <row r="391" spans="1:17" s="24" customFormat="1" ht="44.25" customHeight="1">
      <c r="A391" s="107" t="s">
        <v>151</v>
      </c>
      <c r="B391" s="107" t="s">
        <v>414</v>
      </c>
      <c r="C391" s="79" t="s">
        <v>152</v>
      </c>
      <c r="D391" s="55" t="s">
        <v>15</v>
      </c>
      <c r="E391" s="30"/>
      <c r="F391" s="25">
        <f>F392</f>
        <v>10194.1</v>
      </c>
      <c r="G391" s="26"/>
      <c r="H391" s="26"/>
      <c r="I391" s="27">
        <f t="shared" ref="I391:M391" si="133">I392</f>
        <v>10194.1</v>
      </c>
      <c r="J391" s="25">
        <f t="shared" si="133"/>
        <v>7517.1764800000001</v>
      </c>
      <c r="K391" s="26"/>
      <c r="L391" s="26"/>
      <c r="M391" s="28">
        <f t="shared" si="133"/>
        <v>7517.1764800000001</v>
      </c>
      <c r="N391" s="26">
        <f t="shared" si="110"/>
        <v>73.740462424343491</v>
      </c>
      <c r="O391" s="26"/>
      <c r="P391" s="26"/>
      <c r="Q391" s="26">
        <f t="shared" si="110"/>
        <v>73.740462424343491</v>
      </c>
    </row>
    <row r="392" spans="1:17" s="24" customFormat="1" ht="48">
      <c r="A392" s="107"/>
      <c r="B392" s="107"/>
      <c r="C392" s="79"/>
      <c r="D392" s="55" t="s">
        <v>196</v>
      </c>
      <c r="E392" s="30"/>
      <c r="F392" s="25">
        <f>F393+F394</f>
        <v>10194.1</v>
      </c>
      <c r="G392" s="26"/>
      <c r="H392" s="26"/>
      <c r="I392" s="27">
        <f t="shared" ref="I392:M392" si="134">I393+I394</f>
        <v>10194.1</v>
      </c>
      <c r="J392" s="25">
        <f t="shared" si="134"/>
        <v>7517.1764800000001</v>
      </c>
      <c r="K392" s="26"/>
      <c r="L392" s="26"/>
      <c r="M392" s="28">
        <f t="shared" si="134"/>
        <v>7517.1764800000001</v>
      </c>
      <c r="N392" s="26">
        <f t="shared" si="110"/>
        <v>73.740462424343491</v>
      </c>
      <c r="O392" s="26"/>
      <c r="P392" s="26"/>
      <c r="Q392" s="26">
        <f t="shared" si="110"/>
        <v>73.740462424343491</v>
      </c>
    </row>
    <row r="393" spans="1:17" s="24" customFormat="1" ht="12">
      <c r="A393" s="107"/>
      <c r="B393" s="107"/>
      <c r="C393" s="79"/>
      <c r="D393" s="10"/>
      <c r="E393" s="30" t="s">
        <v>205</v>
      </c>
      <c r="F393" s="25">
        <v>9965</v>
      </c>
      <c r="G393" s="26"/>
      <c r="H393" s="26"/>
      <c r="I393" s="27">
        <v>9965</v>
      </c>
      <c r="J393" s="25">
        <v>7444.6231200000002</v>
      </c>
      <c r="K393" s="26"/>
      <c r="L393" s="26"/>
      <c r="M393" s="28">
        <v>7444.6231200000002</v>
      </c>
      <c r="N393" s="26">
        <f t="shared" si="110"/>
        <v>74.707708178625182</v>
      </c>
      <c r="O393" s="26"/>
      <c r="P393" s="26"/>
      <c r="Q393" s="26">
        <f t="shared" si="110"/>
        <v>74.707708178625182</v>
      </c>
    </row>
    <row r="394" spans="1:17" s="24" customFormat="1" ht="12">
      <c r="A394" s="107"/>
      <c r="B394" s="107"/>
      <c r="C394" s="79"/>
      <c r="D394" s="10"/>
      <c r="E394" s="30" t="s">
        <v>206</v>
      </c>
      <c r="F394" s="25">
        <v>229.1</v>
      </c>
      <c r="G394" s="26"/>
      <c r="H394" s="26"/>
      <c r="I394" s="27">
        <v>229.1</v>
      </c>
      <c r="J394" s="25">
        <v>72.553359999999998</v>
      </c>
      <c r="K394" s="26"/>
      <c r="L394" s="26"/>
      <c r="M394" s="28">
        <v>72.553359999999998</v>
      </c>
      <c r="N394" s="26">
        <f t="shared" si="110"/>
        <v>31.668860759493672</v>
      </c>
      <c r="O394" s="26"/>
      <c r="P394" s="26"/>
      <c r="Q394" s="26">
        <f t="shared" si="110"/>
        <v>31.668860759493672</v>
      </c>
    </row>
    <row r="395" spans="1:17" s="24" customFormat="1" ht="102" customHeight="1">
      <c r="A395" s="107" t="s">
        <v>556</v>
      </c>
      <c r="B395" s="107" t="s">
        <v>153</v>
      </c>
      <c r="C395" s="107" t="s">
        <v>154</v>
      </c>
      <c r="D395" s="55" t="s">
        <v>15</v>
      </c>
      <c r="E395" s="30"/>
      <c r="F395" s="25">
        <f>F396</f>
        <v>29469.111999999997</v>
      </c>
      <c r="G395" s="26"/>
      <c r="H395" s="26">
        <f t="shared" ref="H395:M395" si="135">H396</f>
        <v>100</v>
      </c>
      <c r="I395" s="27">
        <f t="shared" si="135"/>
        <v>29369.111999999997</v>
      </c>
      <c r="J395" s="25">
        <f t="shared" si="135"/>
        <v>21902.437900000001</v>
      </c>
      <c r="K395" s="26"/>
      <c r="L395" s="26">
        <f t="shared" si="135"/>
        <v>0</v>
      </c>
      <c r="M395" s="28">
        <f t="shared" si="135"/>
        <v>21902.437900000001</v>
      </c>
      <c r="N395" s="26">
        <f t="shared" si="110"/>
        <v>74.323372553607996</v>
      </c>
      <c r="O395" s="26"/>
      <c r="P395" s="26"/>
      <c r="Q395" s="26">
        <f t="shared" si="110"/>
        <v>74.576439015248411</v>
      </c>
    </row>
    <row r="396" spans="1:17" s="24" customFormat="1" ht="48" customHeight="1">
      <c r="A396" s="107"/>
      <c r="B396" s="107"/>
      <c r="C396" s="107"/>
      <c r="D396" s="10" t="s">
        <v>196</v>
      </c>
      <c r="E396" s="30"/>
      <c r="F396" s="25">
        <f>SUM(F397:F402)</f>
        <v>29469.111999999997</v>
      </c>
      <c r="G396" s="26"/>
      <c r="H396" s="26">
        <f t="shared" ref="H396:M396" si="136">SUM(H397:H402)</f>
        <v>100</v>
      </c>
      <c r="I396" s="27">
        <f t="shared" si="136"/>
        <v>29369.111999999997</v>
      </c>
      <c r="J396" s="25">
        <f t="shared" si="136"/>
        <v>21902.437900000001</v>
      </c>
      <c r="K396" s="26"/>
      <c r="L396" s="26">
        <f t="shared" si="136"/>
        <v>0</v>
      </c>
      <c r="M396" s="28">
        <f t="shared" si="136"/>
        <v>21902.437900000001</v>
      </c>
      <c r="N396" s="26">
        <f t="shared" si="110"/>
        <v>74.323372553607996</v>
      </c>
      <c r="O396" s="26"/>
      <c r="P396" s="27"/>
      <c r="Q396" s="25">
        <f t="shared" si="110"/>
        <v>74.576439015248411</v>
      </c>
    </row>
    <row r="397" spans="1:17" s="24" customFormat="1" ht="12">
      <c r="A397" s="107"/>
      <c r="B397" s="107"/>
      <c r="C397" s="107"/>
      <c r="D397" s="10"/>
      <c r="E397" s="30" t="s">
        <v>207</v>
      </c>
      <c r="F397" s="25">
        <v>20432.162</v>
      </c>
      <c r="G397" s="26"/>
      <c r="H397" s="26"/>
      <c r="I397" s="27">
        <v>20432.162</v>
      </c>
      <c r="J397" s="25">
        <v>15951.5504</v>
      </c>
      <c r="K397" s="26"/>
      <c r="L397" s="26"/>
      <c r="M397" s="28">
        <v>15951.5504</v>
      </c>
      <c r="N397" s="26">
        <f t="shared" si="110"/>
        <v>78.070790550701389</v>
      </c>
      <c r="O397" s="26"/>
      <c r="P397" s="26"/>
      <c r="Q397" s="26">
        <f t="shared" si="110"/>
        <v>78.070790550701389</v>
      </c>
    </row>
    <row r="398" spans="1:17" s="24" customFormat="1" ht="12">
      <c r="A398" s="107"/>
      <c r="B398" s="107"/>
      <c r="C398" s="107"/>
      <c r="D398" s="10"/>
      <c r="E398" s="30" t="s">
        <v>208</v>
      </c>
      <c r="F398" s="25">
        <v>5397.26</v>
      </c>
      <c r="G398" s="26"/>
      <c r="H398" s="26"/>
      <c r="I398" s="27">
        <v>5397.26</v>
      </c>
      <c r="J398" s="25">
        <v>3268.8895000000002</v>
      </c>
      <c r="K398" s="26"/>
      <c r="L398" s="26"/>
      <c r="M398" s="28">
        <v>3268.8895000000002</v>
      </c>
      <c r="N398" s="26">
        <f t="shared" si="110"/>
        <v>60.565722236838695</v>
      </c>
      <c r="O398" s="26"/>
      <c r="P398" s="26"/>
      <c r="Q398" s="26">
        <f t="shared" si="110"/>
        <v>60.565722236838695</v>
      </c>
    </row>
    <row r="399" spans="1:17" s="24" customFormat="1" ht="12">
      <c r="A399" s="107"/>
      <c r="B399" s="107"/>
      <c r="C399" s="107"/>
      <c r="D399" s="10"/>
      <c r="E399" s="30" t="s">
        <v>209</v>
      </c>
      <c r="F399" s="25">
        <v>2708</v>
      </c>
      <c r="G399" s="26"/>
      <c r="H399" s="26"/>
      <c r="I399" s="27">
        <v>2708</v>
      </c>
      <c r="J399" s="25">
        <v>2654.998</v>
      </c>
      <c r="K399" s="26"/>
      <c r="L399" s="26"/>
      <c r="M399" s="28">
        <v>2654.998</v>
      </c>
      <c r="N399" s="26">
        <f t="shared" si="110"/>
        <v>98.042762186115212</v>
      </c>
      <c r="O399" s="26"/>
      <c r="P399" s="26"/>
      <c r="Q399" s="26">
        <f t="shared" si="110"/>
        <v>98.042762186115212</v>
      </c>
    </row>
    <row r="400" spans="1:17" s="24" customFormat="1" ht="12">
      <c r="A400" s="107"/>
      <c r="B400" s="107"/>
      <c r="C400" s="107"/>
      <c r="D400" s="10"/>
      <c r="E400" s="30" t="s">
        <v>211</v>
      </c>
      <c r="F400" s="25">
        <v>661.69</v>
      </c>
      <c r="G400" s="26"/>
      <c r="H400" s="26"/>
      <c r="I400" s="27">
        <v>661.69</v>
      </c>
      <c r="J400" s="25">
        <v>27</v>
      </c>
      <c r="K400" s="26"/>
      <c r="L400" s="26"/>
      <c r="M400" s="28">
        <v>27</v>
      </c>
      <c r="N400" s="26">
        <f t="shared" si="110"/>
        <v>4.0804606386676534</v>
      </c>
      <c r="O400" s="26"/>
      <c r="P400" s="26"/>
      <c r="Q400" s="26">
        <f t="shared" si="110"/>
        <v>4.0804606386676534</v>
      </c>
    </row>
    <row r="401" spans="1:17" s="24" customFormat="1" ht="12" customHeight="1">
      <c r="A401" s="107"/>
      <c r="B401" s="107"/>
      <c r="C401" s="107"/>
      <c r="D401" s="10"/>
      <c r="E401" s="30" t="s">
        <v>210</v>
      </c>
      <c r="F401" s="25">
        <v>170</v>
      </c>
      <c r="G401" s="26"/>
      <c r="H401" s="26"/>
      <c r="I401" s="27">
        <v>170</v>
      </c>
      <c r="J401" s="25">
        <v>0</v>
      </c>
      <c r="K401" s="26"/>
      <c r="L401" s="26"/>
      <c r="M401" s="28">
        <v>0</v>
      </c>
      <c r="N401" s="26">
        <f t="shared" ref="N401" si="137">J401/F401*100</f>
        <v>0</v>
      </c>
      <c r="O401" s="26"/>
      <c r="P401" s="26"/>
      <c r="Q401" s="26">
        <f t="shared" ref="Q401" si="138">M401/I401*100</f>
        <v>0</v>
      </c>
    </row>
    <row r="402" spans="1:17" s="24" customFormat="1" ht="12" customHeight="1">
      <c r="A402" s="107"/>
      <c r="B402" s="107"/>
      <c r="C402" s="107"/>
      <c r="D402" s="10"/>
      <c r="E402" s="30" t="s">
        <v>567</v>
      </c>
      <c r="F402" s="25">
        <v>100</v>
      </c>
      <c r="G402" s="26"/>
      <c r="H402" s="26">
        <v>100</v>
      </c>
      <c r="I402" s="27"/>
      <c r="J402" s="25">
        <v>0</v>
      </c>
      <c r="K402" s="26"/>
      <c r="L402" s="26">
        <v>0</v>
      </c>
      <c r="M402" s="28"/>
      <c r="N402" s="26">
        <f t="shared" si="110"/>
        <v>0</v>
      </c>
      <c r="O402" s="26"/>
      <c r="P402" s="28"/>
      <c r="Q402" s="26" t="e">
        <f t="shared" si="110"/>
        <v>#DIV/0!</v>
      </c>
    </row>
    <row r="403" spans="1:17" s="24" customFormat="1" ht="33" customHeight="1">
      <c r="A403" s="107" t="s">
        <v>155</v>
      </c>
      <c r="B403" s="107" t="s">
        <v>415</v>
      </c>
      <c r="C403" s="107" t="s">
        <v>156</v>
      </c>
      <c r="D403" s="55" t="s">
        <v>15</v>
      </c>
      <c r="E403" s="30"/>
      <c r="F403" s="25">
        <f>F404</f>
        <v>28537.421999999999</v>
      </c>
      <c r="G403" s="26">
        <f t="shared" ref="G403:N403" si="139">G404</f>
        <v>0</v>
      </c>
      <c r="H403" s="26">
        <f t="shared" si="139"/>
        <v>0</v>
      </c>
      <c r="I403" s="27">
        <f t="shared" si="139"/>
        <v>28537.421999999999</v>
      </c>
      <c r="J403" s="25">
        <f t="shared" si="139"/>
        <v>21875.437900000001</v>
      </c>
      <c r="K403" s="26">
        <f t="shared" si="139"/>
        <v>0</v>
      </c>
      <c r="L403" s="26">
        <f t="shared" si="139"/>
        <v>0</v>
      </c>
      <c r="M403" s="28">
        <f t="shared" si="139"/>
        <v>21875.437900000001</v>
      </c>
      <c r="N403" s="25">
        <f t="shared" si="139"/>
        <v>76.655270052074087</v>
      </c>
      <c r="O403" s="26"/>
      <c r="P403" s="26"/>
      <c r="Q403" s="26">
        <f t="shared" si="110"/>
        <v>76.655270052074087</v>
      </c>
    </row>
    <row r="404" spans="1:17" s="24" customFormat="1" ht="49.5" customHeight="1">
      <c r="A404" s="107"/>
      <c r="B404" s="107"/>
      <c r="C404" s="107"/>
      <c r="D404" s="59" t="s">
        <v>196</v>
      </c>
      <c r="E404" s="30"/>
      <c r="F404" s="25">
        <f>F405+F406+F407</f>
        <v>28537.421999999999</v>
      </c>
      <c r="G404" s="26"/>
      <c r="H404" s="26"/>
      <c r="I404" s="27">
        <f t="shared" ref="I404:M404" si="140">I405+I406+I407</f>
        <v>28537.421999999999</v>
      </c>
      <c r="J404" s="25">
        <f t="shared" si="140"/>
        <v>21875.437900000001</v>
      </c>
      <c r="K404" s="26"/>
      <c r="L404" s="26"/>
      <c r="M404" s="28">
        <f t="shared" si="140"/>
        <v>21875.437900000001</v>
      </c>
      <c r="N404" s="26">
        <f t="shared" si="110"/>
        <v>76.655270052074087</v>
      </c>
      <c r="O404" s="26"/>
      <c r="P404" s="26"/>
      <c r="Q404" s="26">
        <f t="shared" si="110"/>
        <v>76.655270052074087</v>
      </c>
    </row>
    <row r="405" spans="1:17" s="24" customFormat="1" ht="12">
      <c r="A405" s="107"/>
      <c r="B405" s="107"/>
      <c r="C405" s="107"/>
      <c r="D405" s="10"/>
      <c r="E405" s="30" t="s">
        <v>207</v>
      </c>
      <c r="F405" s="25">
        <v>20432.162</v>
      </c>
      <c r="G405" s="26"/>
      <c r="H405" s="26"/>
      <c r="I405" s="27">
        <v>20432.162</v>
      </c>
      <c r="J405" s="25">
        <v>15951.5504</v>
      </c>
      <c r="K405" s="26"/>
      <c r="L405" s="26"/>
      <c r="M405" s="28">
        <v>15951.5504</v>
      </c>
      <c r="N405" s="26">
        <f t="shared" si="110"/>
        <v>78.070790550701389</v>
      </c>
      <c r="O405" s="26"/>
      <c r="P405" s="26"/>
      <c r="Q405" s="26">
        <f t="shared" si="110"/>
        <v>78.070790550701389</v>
      </c>
    </row>
    <row r="406" spans="1:17" s="24" customFormat="1" ht="12">
      <c r="A406" s="107"/>
      <c r="B406" s="107"/>
      <c r="C406" s="107"/>
      <c r="D406" s="10"/>
      <c r="E406" s="30" t="s">
        <v>208</v>
      </c>
      <c r="F406" s="25">
        <v>5397.26</v>
      </c>
      <c r="G406" s="26"/>
      <c r="H406" s="26"/>
      <c r="I406" s="27">
        <v>5397.26</v>
      </c>
      <c r="J406" s="25">
        <v>3268.8895000000002</v>
      </c>
      <c r="K406" s="26"/>
      <c r="L406" s="26"/>
      <c r="M406" s="28">
        <v>3268.8895000000002</v>
      </c>
      <c r="N406" s="26">
        <f t="shared" si="110"/>
        <v>60.565722236838695</v>
      </c>
      <c r="O406" s="27"/>
      <c r="P406" s="25"/>
      <c r="Q406" s="26">
        <f t="shared" si="110"/>
        <v>60.565722236838695</v>
      </c>
    </row>
    <row r="407" spans="1:17" s="24" customFormat="1" ht="12">
      <c r="A407" s="107"/>
      <c r="B407" s="107"/>
      <c r="C407" s="107"/>
      <c r="D407" s="10"/>
      <c r="E407" s="30" t="s">
        <v>209</v>
      </c>
      <c r="F407" s="25">
        <v>2708</v>
      </c>
      <c r="G407" s="26"/>
      <c r="H407" s="26"/>
      <c r="I407" s="27">
        <v>2708</v>
      </c>
      <c r="J407" s="25">
        <v>2654.998</v>
      </c>
      <c r="K407" s="26"/>
      <c r="L407" s="26"/>
      <c r="M407" s="28">
        <v>2654.998</v>
      </c>
      <c r="N407" s="26">
        <f t="shared" si="110"/>
        <v>98.042762186115212</v>
      </c>
      <c r="O407" s="26"/>
      <c r="P407" s="26"/>
      <c r="Q407" s="26">
        <f t="shared" si="110"/>
        <v>98.042762186115212</v>
      </c>
    </row>
    <row r="408" spans="1:17" s="2" customFormat="1" ht="34.5" customHeight="1">
      <c r="A408" s="79" t="s">
        <v>157</v>
      </c>
      <c r="B408" s="79" t="s">
        <v>139</v>
      </c>
      <c r="C408" s="79" t="s">
        <v>158</v>
      </c>
      <c r="D408" s="55" t="s">
        <v>15</v>
      </c>
      <c r="E408" s="30"/>
      <c r="F408" s="25">
        <v>661.69</v>
      </c>
      <c r="G408" s="26"/>
      <c r="H408" s="26"/>
      <c r="I408" s="27">
        <v>661.69</v>
      </c>
      <c r="J408" s="25">
        <v>27</v>
      </c>
      <c r="K408" s="26"/>
      <c r="L408" s="26"/>
      <c r="M408" s="28">
        <v>27</v>
      </c>
      <c r="N408" s="26">
        <f t="shared" ref="N408:N469" si="141">J408/F408*100</f>
        <v>4.0804606386676534</v>
      </c>
      <c r="O408" s="26"/>
      <c r="P408" s="26"/>
      <c r="Q408" s="26">
        <f t="shared" ref="Q408:Q467" si="142">M408/I408*100</f>
        <v>4.0804606386676534</v>
      </c>
    </row>
    <row r="409" spans="1:17" s="2" customFormat="1" ht="56.25" customHeight="1">
      <c r="A409" s="79"/>
      <c r="B409" s="79"/>
      <c r="C409" s="79"/>
      <c r="D409" s="59" t="s">
        <v>196</v>
      </c>
      <c r="E409" s="30"/>
      <c r="F409" s="25">
        <v>661.69</v>
      </c>
      <c r="G409" s="26"/>
      <c r="H409" s="26"/>
      <c r="I409" s="27">
        <v>661.69</v>
      </c>
      <c r="J409" s="25">
        <v>27</v>
      </c>
      <c r="K409" s="26"/>
      <c r="L409" s="26"/>
      <c r="M409" s="28">
        <v>27</v>
      </c>
      <c r="N409" s="26">
        <f t="shared" si="141"/>
        <v>4.0804606386676534</v>
      </c>
      <c r="O409" s="26"/>
      <c r="P409" s="26"/>
      <c r="Q409" s="26">
        <f t="shared" si="142"/>
        <v>4.0804606386676534</v>
      </c>
    </row>
    <row r="410" spans="1:17" s="2" customFormat="1" ht="49.5" customHeight="1">
      <c r="A410" s="79"/>
      <c r="B410" s="79"/>
      <c r="C410" s="79"/>
      <c r="D410" s="60"/>
      <c r="E410" s="30" t="s">
        <v>211</v>
      </c>
      <c r="F410" s="25">
        <v>661.69</v>
      </c>
      <c r="G410" s="26"/>
      <c r="H410" s="26"/>
      <c r="I410" s="27">
        <v>661.69</v>
      </c>
      <c r="J410" s="25">
        <v>27</v>
      </c>
      <c r="K410" s="26"/>
      <c r="L410" s="26"/>
      <c r="M410" s="28">
        <v>27</v>
      </c>
      <c r="N410" s="26">
        <f t="shared" si="141"/>
        <v>4.0804606386676534</v>
      </c>
      <c r="O410" s="26"/>
      <c r="P410" s="26"/>
      <c r="Q410" s="26">
        <f t="shared" si="142"/>
        <v>4.0804606386676534</v>
      </c>
    </row>
    <row r="411" spans="1:17" s="2" customFormat="1" ht="34.5" customHeight="1">
      <c r="A411" s="79" t="s">
        <v>159</v>
      </c>
      <c r="B411" s="79" t="s">
        <v>160</v>
      </c>
      <c r="C411" s="79" t="s">
        <v>158</v>
      </c>
      <c r="D411" s="55" t="s">
        <v>15</v>
      </c>
      <c r="E411" s="30"/>
      <c r="F411" s="25">
        <v>170</v>
      </c>
      <c r="G411" s="26"/>
      <c r="H411" s="26"/>
      <c r="I411" s="27">
        <v>170</v>
      </c>
      <c r="J411" s="25">
        <v>0</v>
      </c>
      <c r="K411" s="26"/>
      <c r="L411" s="26"/>
      <c r="M411" s="28">
        <v>0</v>
      </c>
      <c r="N411" s="26">
        <f t="shared" ref="N411:N413" si="143">J411/F411*100</f>
        <v>0</v>
      </c>
      <c r="O411" s="26"/>
      <c r="P411" s="26"/>
      <c r="Q411" s="26">
        <f t="shared" ref="Q411:Q413" si="144">M411/I411*100</f>
        <v>0</v>
      </c>
    </row>
    <row r="412" spans="1:17" s="2" customFormat="1" ht="56.25" customHeight="1">
      <c r="A412" s="79"/>
      <c r="B412" s="79"/>
      <c r="C412" s="79"/>
      <c r="D412" s="59" t="s">
        <v>196</v>
      </c>
      <c r="E412" s="30"/>
      <c r="F412" s="25">
        <v>170</v>
      </c>
      <c r="G412" s="26"/>
      <c r="H412" s="26"/>
      <c r="I412" s="27">
        <v>170</v>
      </c>
      <c r="J412" s="25">
        <v>0</v>
      </c>
      <c r="K412" s="26"/>
      <c r="L412" s="26"/>
      <c r="M412" s="28">
        <v>0</v>
      </c>
      <c r="N412" s="26">
        <f t="shared" si="143"/>
        <v>0</v>
      </c>
      <c r="O412" s="26"/>
      <c r="P412" s="26"/>
      <c r="Q412" s="26">
        <f t="shared" si="144"/>
        <v>0</v>
      </c>
    </row>
    <row r="413" spans="1:17" s="2" customFormat="1" ht="49.5" customHeight="1">
      <c r="A413" s="79"/>
      <c r="B413" s="79"/>
      <c r="C413" s="79"/>
      <c r="D413" s="60"/>
      <c r="E413" s="30" t="s">
        <v>210</v>
      </c>
      <c r="F413" s="25">
        <v>170</v>
      </c>
      <c r="G413" s="26"/>
      <c r="H413" s="26"/>
      <c r="I413" s="27">
        <v>170</v>
      </c>
      <c r="J413" s="25">
        <v>0</v>
      </c>
      <c r="K413" s="26"/>
      <c r="L413" s="26"/>
      <c r="M413" s="28">
        <v>0</v>
      </c>
      <c r="N413" s="26">
        <f t="shared" si="143"/>
        <v>0</v>
      </c>
      <c r="O413" s="26"/>
      <c r="P413" s="26"/>
      <c r="Q413" s="26">
        <f t="shared" si="144"/>
        <v>0</v>
      </c>
    </row>
    <row r="414" spans="1:17" s="2" customFormat="1" ht="34.5" customHeight="1">
      <c r="A414" s="79" t="s">
        <v>564</v>
      </c>
      <c r="B414" s="79" t="s">
        <v>565</v>
      </c>
      <c r="C414" s="79" t="s">
        <v>566</v>
      </c>
      <c r="D414" s="55" t="s">
        <v>15</v>
      </c>
      <c r="E414" s="30"/>
      <c r="F414" s="25">
        <v>100</v>
      </c>
      <c r="G414" s="26"/>
      <c r="H414" s="26">
        <v>100</v>
      </c>
      <c r="I414" s="27"/>
      <c r="J414" s="25">
        <v>0</v>
      </c>
      <c r="K414" s="26"/>
      <c r="L414" s="26">
        <v>0</v>
      </c>
      <c r="M414" s="28"/>
      <c r="N414" s="26">
        <f t="shared" si="141"/>
        <v>0</v>
      </c>
      <c r="O414" s="26"/>
      <c r="P414" s="26"/>
      <c r="Q414" s="26" t="e">
        <f t="shared" si="142"/>
        <v>#DIV/0!</v>
      </c>
    </row>
    <row r="415" spans="1:17" s="2" customFormat="1" ht="56.25" customHeight="1">
      <c r="A415" s="79"/>
      <c r="B415" s="79"/>
      <c r="C415" s="79"/>
      <c r="D415" s="59" t="s">
        <v>196</v>
      </c>
      <c r="E415" s="30"/>
      <c r="F415" s="25">
        <v>100</v>
      </c>
      <c r="G415" s="26"/>
      <c r="H415" s="26">
        <v>100</v>
      </c>
      <c r="I415" s="27"/>
      <c r="J415" s="25">
        <v>0</v>
      </c>
      <c r="K415" s="26"/>
      <c r="L415" s="26">
        <v>0</v>
      </c>
      <c r="M415" s="28"/>
      <c r="N415" s="26">
        <f t="shared" si="141"/>
        <v>0</v>
      </c>
      <c r="O415" s="26"/>
      <c r="P415" s="26"/>
      <c r="Q415" s="26" t="e">
        <f t="shared" si="142"/>
        <v>#DIV/0!</v>
      </c>
    </row>
    <row r="416" spans="1:17" s="2" customFormat="1" ht="49.5" customHeight="1">
      <c r="A416" s="79"/>
      <c r="B416" s="79"/>
      <c r="C416" s="79"/>
      <c r="D416" s="60"/>
      <c r="E416" s="30" t="s">
        <v>567</v>
      </c>
      <c r="F416" s="25">
        <v>100</v>
      </c>
      <c r="G416" s="26"/>
      <c r="H416" s="26">
        <v>100</v>
      </c>
      <c r="I416" s="27"/>
      <c r="J416" s="25">
        <v>0</v>
      </c>
      <c r="K416" s="26"/>
      <c r="L416" s="26">
        <v>0</v>
      </c>
      <c r="M416" s="28"/>
      <c r="N416" s="26">
        <f t="shared" si="141"/>
        <v>0</v>
      </c>
      <c r="O416" s="26"/>
      <c r="P416" s="26"/>
      <c r="Q416" s="26" t="e">
        <f t="shared" si="142"/>
        <v>#DIV/0!</v>
      </c>
    </row>
    <row r="417" spans="1:17" s="2" customFormat="1" ht="27" customHeight="1">
      <c r="A417" s="84" t="s">
        <v>27</v>
      </c>
      <c r="B417" s="84" t="s">
        <v>247</v>
      </c>
      <c r="C417" s="84" t="s">
        <v>164</v>
      </c>
      <c r="D417" s="62" t="s">
        <v>31</v>
      </c>
      <c r="E417" s="33"/>
      <c r="F417" s="19">
        <f t="shared" ref="F417:M417" si="145">F418+F431</f>
        <v>31110.17554</v>
      </c>
      <c r="G417" s="20">
        <f t="shared" si="145"/>
        <v>0</v>
      </c>
      <c r="H417" s="20">
        <f t="shared" si="145"/>
        <v>1321.8666800000001</v>
      </c>
      <c r="I417" s="21">
        <f t="shared" si="145"/>
        <v>29788.308859999997</v>
      </c>
      <c r="J417" s="19">
        <f t="shared" si="145"/>
        <v>19921.055740000003</v>
      </c>
      <c r="K417" s="20">
        <f t="shared" si="145"/>
        <v>0</v>
      </c>
      <c r="L417" s="20">
        <f t="shared" si="145"/>
        <v>505.78158999999999</v>
      </c>
      <c r="M417" s="22">
        <f t="shared" si="145"/>
        <v>19415.274150000001</v>
      </c>
      <c r="N417" s="20">
        <f t="shared" si="141"/>
        <v>64.03389050115274</v>
      </c>
      <c r="O417" s="20"/>
      <c r="P417" s="20">
        <f t="shared" ref="P417:P418" si="146">L417/H417*100</f>
        <v>38.262677897289912</v>
      </c>
      <c r="Q417" s="20">
        <f t="shared" si="142"/>
        <v>65.177497122272015</v>
      </c>
    </row>
    <row r="418" spans="1:17" s="2" customFormat="1" ht="24.75" customHeight="1">
      <c r="A418" s="85"/>
      <c r="B418" s="85"/>
      <c r="C418" s="85"/>
      <c r="D418" s="108" t="s">
        <v>248</v>
      </c>
      <c r="E418" s="30"/>
      <c r="F418" s="25">
        <f>SUM(F419:F430)</f>
        <v>30730.842219999999</v>
      </c>
      <c r="G418" s="26">
        <f t="shared" ref="G418:M418" si="147">SUM(G419:G430)</f>
        <v>0</v>
      </c>
      <c r="H418" s="26">
        <f t="shared" si="147"/>
        <v>942.53336000000002</v>
      </c>
      <c r="I418" s="27">
        <f t="shared" si="147"/>
        <v>29788.308859999997</v>
      </c>
      <c r="J418" s="25">
        <f t="shared" si="147"/>
        <v>19541.722420000002</v>
      </c>
      <c r="K418" s="26">
        <f t="shared" si="147"/>
        <v>0</v>
      </c>
      <c r="L418" s="26">
        <f t="shared" si="147"/>
        <v>126.44826999999999</v>
      </c>
      <c r="M418" s="28">
        <f t="shared" si="147"/>
        <v>19415.274150000001</v>
      </c>
      <c r="N418" s="26">
        <f t="shared" si="141"/>
        <v>63.589934438184756</v>
      </c>
      <c r="O418" s="26"/>
      <c r="P418" s="26">
        <f t="shared" si="146"/>
        <v>13.415787214152292</v>
      </c>
      <c r="Q418" s="26">
        <f t="shared" si="142"/>
        <v>65.177497122272015</v>
      </c>
    </row>
    <row r="419" spans="1:17" s="2" customFormat="1" ht="15.75" customHeight="1">
      <c r="A419" s="85"/>
      <c r="B419" s="85"/>
      <c r="C419" s="85"/>
      <c r="D419" s="109"/>
      <c r="E419" s="30" t="s">
        <v>605</v>
      </c>
      <c r="F419" s="25">
        <v>170.2</v>
      </c>
      <c r="G419" s="26"/>
      <c r="H419" s="26"/>
      <c r="I419" s="27">
        <v>170.2</v>
      </c>
      <c r="J419" s="25">
        <v>77</v>
      </c>
      <c r="K419" s="26"/>
      <c r="L419" s="26"/>
      <c r="M419" s="28">
        <v>77</v>
      </c>
      <c r="N419" s="26">
        <f t="shared" si="141"/>
        <v>45.240893066980028</v>
      </c>
      <c r="O419" s="26"/>
      <c r="P419" s="26"/>
      <c r="Q419" s="26">
        <f t="shared" si="142"/>
        <v>45.240893066980028</v>
      </c>
    </row>
    <row r="420" spans="1:17" s="2" customFormat="1" ht="15.75" customHeight="1">
      <c r="A420" s="85"/>
      <c r="B420" s="85"/>
      <c r="C420" s="85"/>
      <c r="D420" s="109"/>
      <c r="E420" s="30" t="s">
        <v>606</v>
      </c>
      <c r="F420" s="25">
        <v>867</v>
      </c>
      <c r="G420" s="26"/>
      <c r="H420" s="26"/>
      <c r="I420" s="27">
        <v>867</v>
      </c>
      <c r="J420" s="25">
        <v>511.94</v>
      </c>
      <c r="K420" s="26"/>
      <c r="L420" s="26"/>
      <c r="M420" s="28">
        <v>511.94</v>
      </c>
      <c r="N420" s="26">
        <f t="shared" si="141"/>
        <v>59.047289504036904</v>
      </c>
      <c r="O420" s="26"/>
      <c r="P420" s="26"/>
      <c r="Q420" s="26">
        <f t="shared" si="142"/>
        <v>59.047289504036904</v>
      </c>
    </row>
    <row r="421" spans="1:17" s="2" customFormat="1" ht="15.75" customHeight="1">
      <c r="A421" s="85"/>
      <c r="B421" s="85"/>
      <c r="C421" s="85"/>
      <c r="D421" s="109"/>
      <c r="E421" s="30" t="s">
        <v>607</v>
      </c>
      <c r="F421" s="25">
        <v>100</v>
      </c>
      <c r="G421" s="26">
        <v>0</v>
      </c>
      <c r="H421" s="26">
        <v>0</v>
      </c>
      <c r="I421" s="27">
        <v>100</v>
      </c>
      <c r="J421" s="25">
        <v>0</v>
      </c>
      <c r="K421" s="26">
        <v>0</v>
      </c>
      <c r="L421" s="26">
        <v>0</v>
      </c>
      <c r="M421" s="28">
        <v>0</v>
      </c>
      <c r="N421" s="26">
        <f t="shared" si="141"/>
        <v>0</v>
      </c>
      <c r="O421" s="26"/>
      <c r="P421" s="26"/>
      <c r="Q421" s="26">
        <f t="shared" si="142"/>
        <v>0</v>
      </c>
    </row>
    <row r="422" spans="1:17" s="2" customFormat="1" ht="15.75" customHeight="1">
      <c r="A422" s="85"/>
      <c r="B422" s="85"/>
      <c r="C422" s="85"/>
      <c r="D422" s="109"/>
      <c r="E422" s="30" t="s">
        <v>267</v>
      </c>
      <c r="F422" s="25">
        <v>5990</v>
      </c>
      <c r="G422" s="26">
        <v>0</v>
      </c>
      <c r="H422" s="26">
        <v>0</v>
      </c>
      <c r="I422" s="27">
        <v>5990</v>
      </c>
      <c r="J422" s="25">
        <v>4660.4075800000001</v>
      </c>
      <c r="K422" s="26">
        <v>0</v>
      </c>
      <c r="L422" s="26">
        <v>0</v>
      </c>
      <c r="M422" s="28">
        <v>4660.4075800000001</v>
      </c>
      <c r="N422" s="26">
        <f t="shared" si="141"/>
        <v>77.803131552587644</v>
      </c>
      <c r="O422" s="26"/>
      <c r="P422" s="26"/>
      <c r="Q422" s="26">
        <f t="shared" si="142"/>
        <v>77.803131552587644</v>
      </c>
    </row>
    <row r="423" spans="1:17" s="2" customFormat="1" ht="15.75" customHeight="1">
      <c r="A423" s="85"/>
      <c r="B423" s="85"/>
      <c r="C423" s="85"/>
      <c r="D423" s="109"/>
      <c r="E423" s="30" t="s">
        <v>264</v>
      </c>
      <c r="F423" s="25">
        <v>6779.7902599999998</v>
      </c>
      <c r="G423" s="26">
        <v>0</v>
      </c>
      <c r="H423" s="26">
        <v>0</v>
      </c>
      <c r="I423" s="27">
        <v>6779.7902599999998</v>
      </c>
      <c r="J423" s="25">
        <v>3668.24854</v>
      </c>
      <c r="K423" s="26">
        <v>0</v>
      </c>
      <c r="L423" s="26">
        <v>0</v>
      </c>
      <c r="M423" s="28">
        <v>3668.24854</v>
      </c>
      <c r="N423" s="26">
        <f t="shared" si="141"/>
        <v>54.105634530351978</v>
      </c>
      <c r="O423" s="26"/>
      <c r="P423" s="26"/>
      <c r="Q423" s="26">
        <f t="shared" si="142"/>
        <v>54.105634530351978</v>
      </c>
    </row>
    <row r="424" spans="1:17" s="2" customFormat="1" ht="15.75" customHeight="1">
      <c r="A424" s="85"/>
      <c r="B424" s="85"/>
      <c r="C424" s="85"/>
      <c r="D424" s="109"/>
      <c r="E424" s="30" t="s">
        <v>609</v>
      </c>
      <c r="F424" s="25">
        <v>400</v>
      </c>
      <c r="G424" s="26">
        <v>0</v>
      </c>
      <c r="H424" s="26">
        <v>295.3</v>
      </c>
      <c r="I424" s="27">
        <v>104.7</v>
      </c>
      <c r="J424" s="25">
        <v>0</v>
      </c>
      <c r="K424" s="26">
        <v>0</v>
      </c>
      <c r="L424" s="26">
        <v>0</v>
      </c>
      <c r="M424" s="28">
        <v>0</v>
      </c>
      <c r="N424" s="26">
        <f t="shared" si="141"/>
        <v>0</v>
      </c>
      <c r="O424" s="26"/>
      <c r="P424" s="26">
        <f t="shared" ref="P424:P476" si="148">L424/H424*100</f>
        <v>0</v>
      </c>
      <c r="Q424" s="26"/>
    </row>
    <row r="425" spans="1:17" s="2" customFormat="1" ht="15.75" customHeight="1">
      <c r="A425" s="85"/>
      <c r="B425" s="85"/>
      <c r="C425" s="85"/>
      <c r="D425" s="109"/>
      <c r="E425" s="30" t="s">
        <v>271</v>
      </c>
      <c r="F425" s="25">
        <v>1044.0840000000001</v>
      </c>
      <c r="G425" s="26">
        <v>0</v>
      </c>
      <c r="H425" s="26">
        <v>0</v>
      </c>
      <c r="I425" s="27">
        <v>1044.0840000000001</v>
      </c>
      <c r="J425" s="25">
        <v>1043.3530000000001</v>
      </c>
      <c r="K425" s="26">
        <v>0</v>
      </c>
      <c r="L425" s="26">
        <v>0</v>
      </c>
      <c r="M425" s="28">
        <v>1043.3530000000001</v>
      </c>
      <c r="N425" s="26">
        <f t="shared" si="141"/>
        <v>99.929986476183913</v>
      </c>
      <c r="O425" s="26"/>
      <c r="P425" s="26"/>
      <c r="Q425" s="26">
        <f t="shared" si="142"/>
        <v>99.929986476183913</v>
      </c>
    </row>
    <row r="426" spans="1:17" s="2" customFormat="1" ht="15.75" customHeight="1">
      <c r="A426" s="85"/>
      <c r="B426" s="85"/>
      <c r="C426" s="85"/>
      <c r="D426" s="109"/>
      <c r="E426" s="30" t="s">
        <v>279</v>
      </c>
      <c r="F426" s="25">
        <v>11089.6</v>
      </c>
      <c r="G426" s="26">
        <v>0</v>
      </c>
      <c r="H426" s="26">
        <v>0</v>
      </c>
      <c r="I426" s="27">
        <v>11089.6</v>
      </c>
      <c r="J426" s="25">
        <v>7652.5859600000003</v>
      </c>
      <c r="K426" s="26">
        <v>0</v>
      </c>
      <c r="L426" s="26">
        <v>0</v>
      </c>
      <c r="M426" s="28">
        <v>7652.5859600000003</v>
      </c>
      <c r="N426" s="26">
        <f t="shared" si="141"/>
        <v>69.006870942143991</v>
      </c>
      <c r="O426" s="26"/>
      <c r="P426" s="26"/>
      <c r="Q426" s="26">
        <f t="shared" si="142"/>
        <v>69.006870942143991</v>
      </c>
    </row>
    <row r="427" spans="1:17" s="2" customFormat="1" ht="15.75" customHeight="1">
      <c r="A427" s="85"/>
      <c r="B427" s="85"/>
      <c r="C427" s="85"/>
      <c r="D427" s="109"/>
      <c r="E427" s="30" t="s">
        <v>610</v>
      </c>
      <c r="F427" s="25">
        <f>H427+I427</f>
        <v>427.33336000000003</v>
      </c>
      <c r="G427" s="26">
        <v>0</v>
      </c>
      <c r="H427" s="26">
        <v>379.33336000000003</v>
      </c>
      <c r="I427" s="27">
        <v>48</v>
      </c>
      <c r="J427" s="25">
        <v>126.44826999999999</v>
      </c>
      <c r="K427" s="26">
        <v>0</v>
      </c>
      <c r="L427" s="26">
        <v>126.44826999999999</v>
      </c>
      <c r="M427" s="28">
        <v>0</v>
      </c>
      <c r="N427" s="26">
        <f t="shared" si="141"/>
        <v>29.590076936656661</v>
      </c>
      <c r="O427" s="26"/>
      <c r="P427" s="26">
        <f t="shared" si="148"/>
        <v>33.33433948440495</v>
      </c>
      <c r="Q427" s="26">
        <f t="shared" si="142"/>
        <v>0</v>
      </c>
    </row>
    <row r="428" spans="1:17" s="2" customFormat="1" ht="15.75" customHeight="1">
      <c r="A428" s="85"/>
      <c r="B428" s="85"/>
      <c r="C428" s="85"/>
      <c r="D428" s="109"/>
      <c r="E428" s="30" t="s">
        <v>283</v>
      </c>
      <c r="F428" s="25">
        <v>2100.8346000000001</v>
      </c>
      <c r="G428" s="26">
        <v>0</v>
      </c>
      <c r="H428" s="26">
        <v>0</v>
      </c>
      <c r="I428" s="27">
        <v>2100.8346000000001</v>
      </c>
      <c r="J428" s="25">
        <v>539.54409999999996</v>
      </c>
      <c r="K428" s="26">
        <v>0</v>
      </c>
      <c r="L428" s="26">
        <v>0</v>
      </c>
      <c r="M428" s="28">
        <v>539.54409999999996</v>
      </c>
      <c r="N428" s="26">
        <f t="shared" si="141"/>
        <v>25.682369283141089</v>
      </c>
      <c r="O428" s="26"/>
      <c r="P428" s="26"/>
      <c r="Q428" s="26">
        <f t="shared" si="142"/>
        <v>25.682369283141089</v>
      </c>
    </row>
    <row r="429" spans="1:17" s="2" customFormat="1" ht="15.75" customHeight="1">
      <c r="A429" s="85"/>
      <c r="B429" s="85"/>
      <c r="C429" s="85"/>
      <c r="D429" s="109"/>
      <c r="E429" s="30" t="s">
        <v>462</v>
      </c>
      <c r="F429" s="25">
        <v>301.7</v>
      </c>
      <c r="G429" s="26">
        <v>0</v>
      </c>
      <c r="H429" s="26">
        <v>267.89999999999998</v>
      </c>
      <c r="I429" s="27">
        <v>33.799999999999997</v>
      </c>
      <c r="J429" s="25">
        <v>0</v>
      </c>
      <c r="K429" s="26">
        <v>0</v>
      </c>
      <c r="L429" s="26">
        <v>0</v>
      </c>
      <c r="M429" s="28">
        <v>0</v>
      </c>
      <c r="N429" s="26">
        <f t="shared" si="141"/>
        <v>0</v>
      </c>
      <c r="O429" s="26"/>
      <c r="P429" s="26">
        <f t="shared" si="148"/>
        <v>0</v>
      </c>
      <c r="Q429" s="26"/>
    </row>
    <row r="430" spans="1:17" s="2" customFormat="1" ht="15.75" customHeight="1">
      <c r="A430" s="85"/>
      <c r="B430" s="85"/>
      <c r="C430" s="85"/>
      <c r="D430" s="110"/>
      <c r="E430" s="30" t="s">
        <v>288</v>
      </c>
      <c r="F430" s="25">
        <v>1460.3</v>
      </c>
      <c r="G430" s="26">
        <v>0</v>
      </c>
      <c r="H430" s="26">
        <v>0</v>
      </c>
      <c r="I430" s="27">
        <v>1460.3</v>
      </c>
      <c r="J430" s="25">
        <v>1262.19497</v>
      </c>
      <c r="K430" s="26">
        <v>0</v>
      </c>
      <c r="L430" s="26">
        <v>0</v>
      </c>
      <c r="M430" s="28">
        <v>1262.19497</v>
      </c>
      <c r="N430" s="26">
        <f t="shared" si="141"/>
        <v>86.433949873313708</v>
      </c>
      <c r="O430" s="26"/>
      <c r="P430" s="26"/>
      <c r="Q430" s="26">
        <f t="shared" si="142"/>
        <v>86.433949873313708</v>
      </c>
    </row>
    <row r="431" spans="1:17" s="32" customFormat="1" ht="31.5" customHeight="1">
      <c r="A431" s="58"/>
      <c r="B431" s="58"/>
      <c r="C431" s="58"/>
      <c r="D431" s="108" t="s">
        <v>386</v>
      </c>
      <c r="E431" s="30"/>
      <c r="F431" s="25">
        <v>379.33332000000001</v>
      </c>
      <c r="G431" s="26">
        <v>0</v>
      </c>
      <c r="H431" s="26">
        <v>379.33332000000001</v>
      </c>
      <c r="I431" s="27">
        <v>0</v>
      </c>
      <c r="J431" s="25">
        <v>379.33332000000001</v>
      </c>
      <c r="K431" s="26">
        <v>0</v>
      </c>
      <c r="L431" s="26">
        <v>379.33332000000001</v>
      </c>
      <c r="M431" s="27">
        <v>0</v>
      </c>
      <c r="N431" s="26">
        <f t="shared" si="141"/>
        <v>100</v>
      </c>
      <c r="O431" s="26"/>
      <c r="P431" s="26">
        <f t="shared" si="148"/>
        <v>100</v>
      </c>
      <c r="Q431" s="26" t="e">
        <f t="shared" si="142"/>
        <v>#DIV/0!</v>
      </c>
    </row>
    <row r="432" spans="1:17" s="32" customFormat="1" ht="30.75" customHeight="1">
      <c r="A432" s="58"/>
      <c r="B432" s="58"/>
      <c r="C432" s="58"/>
      <c r="D432" s="110"/>
      <c r="E432" s="30" t="s">
        <v>608</v>
      </c>
      <c r="F432" s="25">
        <v>379.33332000000001</v>
      </c>
      <c r="G432" s="26">
        <v>0</v>
      </c>
      <c r="H432" s="26">
        <v>379.33332000000001</v>
      </c>
      <c r="I432" s="27">
        <v>0</v>
      </c>
      <c r="J432" s="25">
        <v>379.33332000000001</v>
      </c>
      <c r="K432" s="26">
        <v>0</v>
      </c>
      <c r="L432" s="26">
        <v>379.33332000000001</v>
      </c>
      <c r="M432" s="27">
        <v>0</v>
      </c>
      <c r="N432" s="26">
        <f t="shared" si="141"/>
        <v>100</v>
      </c>
      <c r="O432" s="26"/>
      <c r="P432" s="26">
        <f t="shared" si="148"/>
        <v>100</v>
      </c>
      <c r="Q432" s="26"/>
    </row>
    <row r="433" spans="1:17" s="2" customFormat="1" ht="26.25" customHeight="1">
      <c r="A433" s="73" t="s">
        <v>32</v>
      </c>
      <c r="B433" s="73" t="s">
        <v>249</v>
      </c>
      <c r="C433" s="73" t="s">
        <v>464</v>
      </c>
      <c r="D433" s="59" t="s">
        <v>31</v>
      </c>
      <c r="E433" s="30"/>
      <c r="F433" s="25">
        <f t="shared" ref="F433:M433" si="149">F434+F438</f>
        <v>1516.53332</v>
      </c>
      <c r="G433" s="26">
        <f t="shared" si="149"/>
        <v>0</v>
      </c>
      <c r="H433" s="26">
        <f t="shared" si="149"/>
        <v>379.33332000000001</v>
      </c>
      <c r="I433" s="27">
        <f t="shared" si="149"/>
        <v>1137.2</v>
      </c>
      <c r="J433" s="25">
        <f t="shared" si="149"/>
        <v>968.27332000000001</v>
      </c>
      <c r="K433" s="26">
        <f t="shared" si="149"/>
        <v>0</v>
      </c>
      <c r="L433" s="26">
        <f t="shared" si="149"/>
        <v>379.33332000000001</v>
      </c>
      <c r="M433" s="28">
        <f t="shared" si="149"/>
        <v>588.94000000000005</v>
      </c>
      <c r="N433" s="26">
        <f t="shared" si="141"/>
        <v>63.847810478704162</v>
      </c>
      <c r="O433" s="26"/>
      <c r="P433" s="26">
        <f t="shared" si="148"/>
        <v>100</v>
      </c>
      <c r="Q433" s="26">
        <f t="shared" si="142"/>
        <v>51.788603587759411</v>
      </c>
    </row>
    <row r="434" spans="1:17" s="2" customFormat="1" ht="26.25" customHeight="1">
      <c r="A434" s="74"/>
      <c r="B434" s="74"/>
      <c r="C434" s="74"/>
      <c r="D434" s="107" t="s">
        <v>454</v>
      </c>
      <c r="E434" s="30"/>
      <c r="F434" s="25">
        <f>F435+F436+F437</f>
        <v>1137.2</v>
      </c>
      <c r="G434" s="26">
        <f t="shared" ref="G434:M434" si="150">G435+G436+G437</f>
        <v>0</v>
      </c>
      <c r="H434" s="26">
        <f t="shared" si="150"/>
        <v>0</v>
      </c>
      <c r="I434" s="27">
        <f t="shared" si="150"/>
        <v>1137.2</v>
      </c>
      <c r="J434" s="25">
        <f t="shared" si="150"/>
        <v>588.94000000000005</v>
      </c>
      <c r="K434" s="26">
        <f t="shared" si="150"/>
        <v>0</v>
      </c>
      <c r="L434" s="26">
        <f t="shared" si="150"/>
        <v>0</v>
      </c>
      <c r="M434" s="28">
        <f t="shared" si="150"/>
        <v>588.94000000000005</v>
      </c>
      <c r="N434" s="26">
        <f t="shared" si="141"/>
        <v>51.788603587759411</v>
      </c>
      <c r="O434" s="26"/>
      <c r="P434" s="26"/>
      <c r="Q434" s="26">
        <f t="shared" si="142"/>
        <v>51.788603587759411</v>
      </c>
    </row>
    <row r="435" spans="1:17" s="2" customFormat="1" ht="26.25" customHeight="1">
      <c r="A435" s="74"/>
      <c r="B435" s="74"/>
      <c r="C435" s="74"/>
      <c r="D435" s="107"/>
      <c r="E435" s="30" t="s">
        <v>605</v>
      </c>
      <c r="F435" s="25">
        <v>170.2</v>
      </c>
      <c r="G435" s="26"/>
      <c r="H435" s="26"/>
      <c r="I435" s="27">
        <v>170.2</v>
      </c>
      <c r="J435" s="25">
        <v>77</v>
      </c>
      <c r="K435" s="26"/>
      <c r="L435" s="26"/>
      <c r="M435" s="28">
        <v>77</v>
      </c>
      <c r="N435" s="26">
        <f t="shared" si="141"/>
        <v>45.240893066980028</v>
      </c>
      <c r="O435" s="26"/>
      <c r="P435" s="26"/>
      <c r="Q435" s="26">
        <f t="shared" si="142"/>
        <v>45.240893066980028</v>
      </c>
    </row>
    <row r="436" spans="1:17" s="2" customFormat="1" ht="26.25" customHeight="1">
      <c r="A436" s="74"/>
      <c r="B436" s="74"/>
      <c r="C436" s="74"/>
      <c r="D436" s="107"/>
      <c r="E436" s="30" t="s">
        <v>606</v>
      </c>
      <c r="F436" s="25">
        <v>867</v>
      </c>
      <c r="G436" s="26"/>
      <c r="H436" s="26"/>
      <c r="I436" s="27">
        <v>867</v>
      </c>
      <c r="J436" s="25">
        <v>511.94</v>
      </c>
      <c r="K436" s="26"/>
      <c r="L436" s="26"/>
      <c r="M436" s="28">
        <v>511.94</v>
      </c>
      <c r="N436" s="26">
        <f t="shared" si="141"/>
        <v>59.047289504036904</v>
      </c>
      <c r="O436" s="26"/>
      <c r="P436" s="26"/>
      <c r="Q436" s="26">
        <f t="shared" si="142"/>
        <v>59.047289504036904</v>
      </c>
    </row>
    <row r="437" spans="1:17" s="2" customFormat="1" ht="26.25" customHeight="1">
      <c r="A437" s="74"/>
      <c r="B437" s="74"/>
      <c r="C437" s="74"/>
      <c r="D437" s="107"/>
      <c r="E437" s="30" t="s">
        <v>607</v>
      </c>
      <c r="F437" s="25">
        <v>100</v>
      </c>
      <c r="G437" s="26">
        <v>0</v>
      </c>
      <c r="H437" s="26">
        <v>0</v>
      </c>
      <c r="I437" s="27">
        <v>100</v>
      </c>
      <c r="J437" s="25">
        <v>0</v>
      </c>
      <c r="K437" s="26">
        <v>0</v>
      </c>
      <c r="L437" s="26">
        <v>0</v>
      </c>
      <c r="M437" s="28">
        <v>0</v>
      </c>
      <c r="N437" s="26">
        <f t="shared" si="141"/>
        <v>0</v>
      </c>
      <c r="O437" s="26"/>
      <c r="P437" s="26"/>
      <c r="Q437" s="26">
        <f t="shared" si="142"/>
        <v>0</v>
      </c>
    </row>
    <row r="438" spans="1:17" s="32" customFormat="1" ht="25.5" customHeight="1">
      <c r="A438" s="74"/>
      <c r="B438" s="74"/>
      <c r="C438" s="74"/>
      <c r="D438" s="108" t="s">
        <v>386</v>
      </c>
      <c r="E438" s="30"/>
      <c r="F438" s="25">
        <v>379.33332000000001</v>
      </c>
      <c r="G438" s="26">
        <v>0</v>
      </c>
      <c r="H438" s="26">
        <v>379.33332000000001</v>
      </c>
      <c r="I438" s="27">
        <v>0</v>
      </c>
      <c r="J438" s="25">
        <v>379.33332000000001</v>
      </c>
      <c r="K438" s="26">
        <v>0</v>
      </c>
      <c r="L438" s="26">
        <v>379.33332000000001</v>
      </c>
      <c r="M438" s="27">
        <v>0</v>
      </c>
      <c r="N438" s="26">
        <f t="shared" si="141"/>
        <v>100</v>
      </c>
      <c r="O438" s="26"/>
      <c r="P438" s="26">
        <f t="shared" si="148"/>
        <v>100</v>
      </c>
      <c r="Q438" s="26"/>
    </row>
    <row r="439" spans="1:17" s="32" customFormat="1" ht="28.5" customHeight="1">
      <c r="A439" s="75"/>
      <c r="B439" s="75"/>
      <c r="C439" s="75"/>
      <c r="D439" s="110"/>
      <c r="E439" s="30" t="s">
        <v>608</v>
      </c>
      <c r="F439" s="25">
        <v>379.33332000000001</v>
      </c>
      <c r="G439" s="26">
        <v>0</v>
      </c>
      <c r="H439" s="26">
        <v>379.33332000000001</v>
      </c>
      <c r="I439" s="27">
        <v>0</v>
      </c>
      <c r="J439" s="25">
        <v>379.33332000000001</v>
      </c>
      <c r="K439" s="26">
        <v>0</v>
      </c>
      <c r="L439" s="26">
        <v>379.33332000000001</v>
      </c>
      <c r="M439" s="27">
        <v>0</v>
      </c>
      <c r="N439" s="26">
        <f t="shared" si="141"/>
        <v>100</v>
      </c>
      <c r="O439" s="26"/>
      <c r="P439" s="26">
        <f t="shared" si="148"/>
        <v>100</v>
      </c>
      <c r="Q439" s="26"/>
    </row>
    <row r="440" spans="1:17" s="2" customFormat="1" ht="49.5" customHeight="1">
      <c r="A440" s="108" t="s">
        <v>18</v>
      </c>
      <c r="B440" s="103" t="s">
        <v>250</v>
      </c>
      <c r="C440" s="103" t="s">
        <v>251</v>
      </c>
      <c r="D440" s="63" t="s">
        <v>31</v>
      </c>
      <c r="E440" s="30"/>
      <c r="F440" s="25">
        <v>170.2</v>
      </c>
      <c r="G440" s="26"/>
      <c r="H440" s="26"/>
      <c r="I440" s="27">
        <v>170.2</v>
      </c>
      <c r="J440" s="25">
        <v>77</v>
      </c>
      <c r="K440" s="26"/>
      <c r="L440" s="26"/>
      <c r="M440" s="28">
        <v>77</v>
      </c>
      <c r="N440" s="26">
        <f t="shared" si="141"/>
        <v>45.240893066980028</v>
      </c>
      <c r="O440" s="26"/>
      <c r="P440" s="26"/>
      <c r="Q440" s="26">
        <f t="shared" si="142"/>
        <v>45.240893066980028</v>
      </c>
    </row>
    <row r="441" spans="1:17" s="2" customFormat="1" ht="49.5" customHeight="1">
      <c r="A441" s="109"/>
      <c r="B441" s="104"/>
      <c r="C441" s="104"/>
      <c r="D441" s="103" t="s">
        <v>455</v>
      </c>
      <c r="E441" s="30"/>
      <c r="F441" s="25">
        <v>170.2</v>
      </c>
      <c r="G441" s="26"/>
      <c r="H441" s="26"/>
      <c r="I441" s="27">
        <v>170.2</v>
      </c>
      <c r="J441" s="25">
        <v>77</v>
      </c>
      <c r="K441" s="26"/>
      <c r="L441" s="26"/>
      <c r="M441" s="28">
        <v>77</v>
      </c>
      <c r="N441" s="26">
        <f t="shared" si="141"/>
        <v>45.240893066980028</v>
      </c>
      <c r="O441" s="26"/>
      <c r="P441" s="26"/>
      <c r="Q441" s="26">
        <f t="shared" si="142"/>
        <v>45.240893066980028</v>
      </c>
    </row>
    <row r="442" spans="1:17" s="2" customFormat="1" ht="49.5" customHeight="1">
      <c r="A442" s="110"/>
      <c r="B442" s="105"/>
      <c r="C442" s="105"/>
      <c r="D442" s="105"/>
      <c r="E442" s="30" t="s">
        <v>605</v>
      </c>
      <c r="F442" s="25">
        <v>170.2</v>
      </c>
      <c r="G442" s="26"/>
      <c r="H442" s="26"/>
      <c r="I442" s="27">
        <v>170.2</v>
      </c>
      <c r="J442" s="25">
        <v>77</v>
      </c>
      <c r="K442" s="26"/>
      <c r="L442" s="26"/>
      <c r="M442" s="28">
        <v>77</v>
      </c>
      <c r="N442" s="26">
        <f t="shared" si="141"/>
        <v>45.240893066980028</v>
      </c>
      <c r="O442" s="26"/>
      <c r="P442" s="26"/>
      <c r="Q442" s="26">
        <f t="shared" si="142"/>
        <v>45.240893066980028</v>
      </c>
    </row>
    <row r="443" spans="1:17" s="2" customFormat="1" ht="26.25" customHeight="1">
      <c r="A443" s="108" t="s">
        <v>23</v>
      </c>
      <c r="B443" s="111" t="s">
        <v>252</v>
      </c>
      <c r="C443" s="103" t="s">
        <v>253</v>
      </c>
      <c r="D443" s="63" t="s">
        <v>31</v>
      </c>
      <c r="E443" s="30"/>
      <c r="F443" s="25">
        <v>867</v>
      </c>
      <c r="G443" s="26"/>
      <c r="H443" s="26"/>
      <c r="I443" s="27">
        <v>867</v>
      </c>
      <c r="J443" s="25">
        <v>511.94</v>
      </c>
      <c r="K443" s="26"/>
      <c r="L443" s="26"/>
      <c r="M443" s="28">
        <v>511.94</v>
      </c>
      <c r="N443" s="26">
        <f t="shared" si="141"/>
        <v>59.047289504036904</v>
      </c>
      <c r="O443" s="26"/>
      <c r="P443" s="26"/>
      <c r="Q443" s="26">
        <f t="shared" si="142"/>
        <v>59.047289504036904</v>
      </c>
    </row>
    <row r="444" spans="1:17" s="2" customFormat="1" ht="23.25" customHeight="1">
      <c r="A444" s="109"/>
      <c r="B444" s="112"/>
      <c r="C444" s="104"/>
      <c r="D444" s="103" t="s">
        <v>455</v>
      </c>
      <c r="E444" s="30"/>
      <c r="F444" s="25">
        <v>867</v>
      </c>
      <c r="G444" s="26"/>
      <c r="H444" s="26"/>
      <c r="I444" s="27">
        <v>867</v>
      </c>
      <c r="J444" s="25">
        <v>511.94</v>
      </c>
      <c r="K444" s="26"/>
      <c r="L444" s="26"/>
      <c r="M444" s="28">
        <v>511.94</v>
      </c>
      <c r="N444" s="26">
        <f t="shared" si="141"/>
        <v>59.047289504036904</v>
      </c>
      <c r="O444" s="26"/>
      <c r="P444" s="26"/>
      <c r="Q444" s="26">
        <f t="shared" si="142"/>
        <v>59.047289504036904</v>
      </c>
    </row>
    <row r="445" spans="1:17" s="2" customFormat="1" ht="121.5" customHeight="1">
      <c r="A445" s="110"/>
      <c r="B445" s="113"/>
      <c r="C445" s="105"/>
      <c r="D445" s="105"/>
      <c r="E445" s="30" t="s">
        <v>606</v>
      </c>
      <c r="F445" s="25">
        <v>867</v>
      </c>
      <c r="G445" s="26"/>
      <c r="H445" s="26"/>
      <c r="I445" s="27">
        <v>867</v>
      </c>
      <c r="J445" s="25">
        <v>511.94</v>
      </c>
      <c r="K445" s="26"/>
      <c r="L445" s="26"/>
      <c r="M445" s="28">
        <v>511.94</v>
      </c>
      <c r="N445" s="26">
        <f t="shared" si="141"/>
        <v>59.047289504036904</v>
      </c>
      <c r="O445" s="26"/>
      <c r="P445" s="26"/>
      <c r="Q445" s="26">
        <f t="shared" si="142"/>
        <v>59.047289504036904</v>
      </c>
    </row>
    <row r="446" spans="1:17" s="2" customFormat="1" ht="23.25" customHeight="1">
      <c r="A446" s="108" t="s">
        <v>125</v>
      </c>
      <c r="B446" s="103" t="s">
        <v>255</v>
      </c>
      <c r="C446" s="103" t="s">
        <v>254</v>
      </c>
      <c r="D446" s="63" t="s">
        <v>31</v>
      </c>
      <c r="E446" s="30"/>
      <c r="F446" s="25">
        <v>100</v>
      </c>
      <c r="G446" s="26">
        <v>0</v>
      </c>
      <c r="H446" s="26">
        <v>0</v>
      </c>
      <c r="I446" s="27">
        <v>100</v>
      </c>
      <c r="J446" s="25">
        <v>0</v>
      </c>
      <c r="K446" s="26">
        <v>0</v>
      </c>
      <c r="L446" s="26">
        <v>0</v>
      </c>
      <c r="M446" s="28">
        <v>0</v>
      </c>
      <c r="N446" s="26">
        <f t="shared" si="141"/>
        <v>0</v>
      </c>
      <c r="O446" s="26"/>
      <c r="P446" s="26"/>
      <c r="Q446" s="26">
        <f t="shared" si="142"/>
        <v>0</v>
      </c>
    </row>
    <row r="447" spans="1:17" s="2" customFormat="1" ht="23.25" customHeight="1">
      <c r="A447" s="109"/>
      <c r="B447" s="104"/>
      <c r="C447" s="104"/>
      <c r="D447" s="103" t="s">
        <v>455</v>
      </c>
      <c r="E447" s="30"/>
      <c r="F447" s="25">
        <v>100</v>
      </c>
      <c r="G447" s="26">
        <v>0</v>
      </c>
      <c r="H447" s="26">
        <v>0</v>
      </c>
      <c r="I447" s="27">
        <v>100</v>
      </c>
      <c r="J447" s="25">
        <v>0</v>
      </c>
      <c r="K447" s="26">
        <v>0</v>
      </c>
      <c r="L447" s="26">
        <v>0</v>
      </c>
      <c r="M447" s="28">
        <v>0</v>
      </c>
      <c r="N447" s="26">
        <f t="shared" si="141"/>
        <v>0</v>
      </c>
      <c r="O447" s="26"/>
      <c r="P447" s="26"/>
      <c r="Q447" s="26">
        <f t="shared" si="142"/>
        <v>0</v>
      </c>
    </row>
    <row r="448" spans="1:17" s="2" customFormat="1" ht="27.75" customHeight="1">
      <c r="A448" s="110"/>
      <c r="B448" s="105"/>
      <c r="C448" s="105"/>
      <c r="D448" s="105"/>
      <c r="E448" s="30" t="s">
        <v>607</v>
      </c>
      <c r="F448" s="25">
        <v>100</v>
      </c>
      <c r="G448" s="26">
        <v>0</v>
      </c>
      <c r="H448" s="26">
        <v>0</v>
      </c>
      <c r="I448" s="27">
        <v>100</v>
      </c>
      <c r="J448" s="25">
        <v>0</v>
      </c>
      <c r="K448" s="26">
        <v>0</v>
      </c>
      <c r="L448" s="26">
        <v>0</v>
      </c>
      <c r="M448" s="28">
        <v>0</v>
      </c>
      <c r="N448" s="26">
        <f t="shared" si="141"/>
        <v>0</v>
      </c>
      <c r="O448" s="26"/>
      <c r="P448" s="26"/>
      <c r="Q448" s="26">
        <f t="shared" si="142"/>
        <v>0</v>
      </c>
    </row>
    <row r="449" spans="1:17" s="2" customFormat="1" ht="32.25" customHeight="1">
      <c r="A449" s="108" t="s">
        <v>35</v>
      </c>
      <c r="B449" s="103" t="s">
        <v>309</v>
      </c>
      <c r="C449" s="73" t="s">
        <v>465</v>
      </c>
      <c r="D449" s="63" t="s">
        <v>31</v>
      </c>
      <c r="E449" s="30"/>
      <c r="F449" s="25">
        <v>379.33332000000001</v>
      </c>
      <c r="G449" s="26">
        <v>0</v>
      </c>
      <c r="H449" s="26">
        <v>379.33332000000001</v>
      </c>
      <c r="I449" s="27">
        <v>0</v>
      </c>
      <c r="J449" s="25">
        <v>379.33332000000001</v>
      </c>
      <c r="K449" s="26">
        <v>0</v>
      </c>
      <c r="L449" s="26">
        <v>379.33332000000001</v>
      </c>
      <c r="M449" s="27">
        <v>0</v>
      </c>
      <c r="N449" s="26">
        <f t="shared" si="141"/>
        <v>100</v>
      </c>
      <c r="O449" s="26"/>
      <c r="P449" s="26">
        <f t="shared" si="148"/>
        <v>100</v>
      </c>
      <c r="Q449" s="26"/>
    </row>
    <row r="450" spans="1:17" s="2" customFormat="1" ht="32.25" customHeight="1">
      <c r="A450" s="109"/>
      <c r="B450" s="104"/>
      <c r="C450" s="74"/>
      <c r="D450" s="103" t="s">
        <v>386</v>
      </c>
      <c r="E450" s="30"/>
      <c r="F450" s="25">
        <v>379.33332000000001</v>
      </c>
      <c r="G450" s="26">
        <v>0</v>
      </c>
      <c r="H450" s="26">
        <v>379.33332000000001</v>
      </c>
      <c r="I450" s="27">
        <v>0</v>
      </c>
      <c r="J450" s="25">
        <v>379.33332000000001</v>
      </c>
      <c r="K450" s="26">
        <v>0</v>
      </c>
      <c r="L450" s="26">
        <v>379.33332000000001</v>
      </c>
      <c r="M450" s="27">
        <v>0</v>
      </c>
      <c r="N450" s="26">
        <f t="shared" si="141"/>
        <v>100</v>
      </c>
      <c r="O450" s="26"/>
      <c r="P450" s="26">
        <f t="shared" si="148"/>
        <v>100</v>
      </c>
      <c r="Q450" s="26"/>
    </row>
    <row r="451" spans="1:17" s="2" customFormat="1" ht="49.5" customHeight="1">
      <c r="A451" s="110"/>
      <c r="B451" s="105"/>
      <c r="C451" s="75"/>
      <c r="D451" s="105"/>
      <c r="E451" s="30" t="s">
        <v>608</v>
      </c>
      <c r="F451" s="25">
        <v>379.33332000000001</v>
      </c>
      <c r="G451" s="26">
        <v>0</v>
      </c>
      <c r="H451" s="26">
        <v>379.33332000000001</v>
      </c>
      <c r="I451" s="27">
        <v>0</v>
      </c>
      <c r="J451" s="25">
        <v>379.33332000000001</v>
      </c>
      <c r="K451" s="26">
        <v>0</v>
      </c>
      <c r="L451" s="26">
        <v>379.33332000000001</v>
      </c>
      <c r="M451" s="27">
        <v>0</v>
      </c>
      <c r="N451" s="26">
        <f t="shared" si="141"/>
        <v>100</v>
      </c>
      <c r="O451" s="26"/>
      <c r="P451" s="26">
        <f t="shared" si="148"/>
        <v>100</v>
      </c>
      <c r="Q451" s="26"/>
    </row>
    <row r="452" spans="1:17" s="2" customFormat="1" ht="49.5" customHeight="1">
      <c r="A452" s="107" t="s">
        <v>38</v>
      </c>
      <c r="B452" s="107" t="s">
        <v>257</v>
      </c>
      <c r="C452" s="107" t="s">
        <v>258</v>
      </c>
      <c r="D452" s="55" t="s">
        <v>31</v>
      </c>
      <c r="E452" s="30"/>
      <c r="F452" s="25">
        <f>F453+F454+F455+F456</f>
        <v>14213.874260000001</v>
      </c>
      <c r="G452" s="26">
        <f t="shared" ref="G452" si="151">G453+G454+G455+G456</f>
        <v>0</v>
      </c>
      <c r="H452" s="26">
        <f t="shared" ref="H452" si="152">H453+H454+H455+H456</f>
        <v>295.3</v>
      </c>
      <c r="I452" s="27">
        <f t="shared" ref="I452" si="153">I453+I454+I455+I456</f>
        <v>13918.574260000001</v>
      </c>
      <c r="J452" s="25">
        <f t="shared" ref="J452" si="154">J453+J454+J455+J456</f>
        <v>9372.0091199999988</v>
      </c>
      <c r="K452" s="26">
        <f t="shared" ref="K452" si="155">K453+K454+K455+K456</f>
        <v>0</v>
      </c>
      <c r="L452" s="26">
        <f t="shared" ref="L452" si="156">L453+L454+L455+L456</f>
        <v>0</v>
      </c>
      <c r="M452" s="28">
        <f t="shared" ref="M452" si="157">M453+M454+M455+M456</f>
        <v>9372.0091199999988</v>
      </c>
      <c r="N452" s="26">
        <f t="shared" si="141"/>
        <v>65.935641110701638</v>
      </c>
      <c r="O452" s="26"/>
      <c r="P452" s="26">
        <f t="shared" si="148"/>
        <v>0</v>
      </c>
      <c r="Q452" s="26">
        <f t="shared" si="142"/>
        <v>67.334548387860522</v>
      </c>
    </row>
    <row r="453" spans="1:17" s="2" customFormat="1" ht="49.5" customHeight="1">
      <c r="A453" s="107"/>
      <c r="B453" s="107"/>
      <c r="C453" s="107"/>
      <c r="D453" s="59" t="s">
        <v>259</v>
      </c>
      <c r="E453" s="30" t="s">
        <v>267</v>
      </c>
      <c r="F453" s="25">
        <v>5990</v>
      </c>
      <c r="G453" s="26">
        <v>0</v>
      </c>
      <c r="H453" s="26">
        <v>0</v>
      </c>
      <c r="I453" s="27">
        <v>5990</v>
      </c>
      <c r="J453" s="25">
        <v>4660.4075800000001</v>
      </c>
      <c r="K453" s="26">
        <v>0</v>
      </c>
      <c r="L453" s="26">
        <v>0</v>
      </c>
      <c r="M453" s="28">
        <v>4660.4075800000001</v>
      </c>
      <c r="N453" s="26">
        <f t="shared" si="141"/>
        <v>77.803131552587644</v>
      </c>
      <c r="O453" s="26"/>
      <c r="P453" s="26"/>
      <c r="Q453" s="26">
        <f t="shared" si="142"/>
        <v>77.803131552587644</v>
      </c>
    </row>
    <row r="454" spans="1:17" s="2" customFormat="1" ht="49.5" customHeight="1">
      <c r="A454" s="107"/>
      <c r="B454" s="107"/>
      <c r="C454" s="107"/>
      <c r="D454" s="10"/>
      <c r="E454" s="30" t="s">
        <v>264</v>
      </c>
      <c r="F454" s="25">
        <v>6779.7902599999998</v>
      </c>
      <c r="G454" s="26">
        <v>0</v>
      </c>
      <c r="H454" s="26">
        <v>0</v>
      </c>
      <c r="I454" s="27">
        <v>6779.7902599999998</v>
      </c>
      <c r="J454" s="25">
        <v>3668.24854</v>
      </c>
      <c r="K454" s="26">
        <v>0</v>
      </c>
      <c r="L454" s="26">
        <v>0</v>
      </c>
      <c r="M454" s="28">
        <v>3668.24854</v>
      </c>
      <c r="N454" s="26">
        <f t="shared" si="141"/>
        <v>54.105634530351978</v>
      </c>
      <c r="O454" s="26"/>
      <c r="P454" s="26"/>
      <c r="Q454" s="26">
        <f t="shared" si="142"/>
        <v>54.105634530351978</v>
      </c>
    </row>
    <row r="455" spans="1:17" s="2" customFormat="1" ht="49.5" customHeight="1">
      <c r="A455" s="107"/>
      <c r="B455" s="107"/>
      <c r="C455" s="107"/>
      <c r="D455" s="10"/>
      <c r="E455" s="30" t="s">
        <v>609</v>
      </c>
      <c r="F455" s="25">
        <v>400</v>
      </c>
      <c r="G455" s="26">
        <v>0</v>
      </c>
      <c r="H455" s="26">
        <v>295.3</v>
      </c>
      <c r="I455" s="27">
        <v>104.7</v>
      </c>
      <c r="J455" s="25">
        <v>0</v>
      </c>
      <c r="K455" s="26">
        <v>0</v>
      </c>
      <c r="L455" s="26">
        <v>0</v>
      </c>
      <c r="M455" s="28">
        <v>0</v>
      </c>
      <c r="N455" s="26">
        <f t="shared" si="141"/>
        <v>0</v>
      </c>
      <c r="O455" s="26"/>
      <c r="P455" s="26">
        <f t="shared" si="148"/>
        <v>0</v>
      </c>
      <c r="Q455" s="26"/>
    </row>
    <row r="456" spans="1:17" s="2" customFormat="1" ht="49.5" customHeight="1">
      <c r="A456" s="107"/>
      <c r="B456" s="107"/>
      <c r="C456" s="107"/>
      <c r="D456" s="10"/>
      <c r="E456" s="30" t="s">
        <v>271</v>
      </c>
      <c r="F456" s="25">
        <v>1044.0840000000001</v>
      </c>
      <c r="G456" s="26">
        <v>0</v>
      </c>
      <c r="H456" s="26">
        <v>0</v>
      </c>
      <c r="I456" s="27">
        <v>1044.0840000000001</v>
      </c>
      <c r="J456" s="25">
        <v>1043.3530000000001</v>
      </c>
      <c r="K456" s="26">
        <v>0</v>
      </c>
      <c r="L456" s="26">
        <v>0</v>
      </c>
      <c r="M456" s="28">
        <v>1043.3530000000001</v>
      </c>
      <c r="N456" s="26">
        <f t="shared" si="141"/>
        <v>99.929986476183913</v>
      </c>
      <c r="O456" s="26"/>
      <c r="P456" s="26"/>
      <c r="Q456" s="26">
        <f t="shared" si="142"/>
        <v>99.929986476183913</v>
      </c>
    </row>
    <row r="457" spans="1:17" s="2" customFormat="1" ht="49.5" customHeight="1">
      <c r="A457" s="103" t="s">
        <v>20</v>
      </c>
      <c r="B457" s="103" t="s">
        <v>260</v>
      </c>
      <c r="C457" s="103" t="s">
        <v>261</v>
      </c>
      <c r="D457" s="63" t="s">
        <v>31</v>
      </c>
      <c r="E457" s="30"/>
      <c r="F457" s="25">
        <f>F458+F459+F460+F461</f>
        <v>14213.874260000001</v>
      </c>
      <c r="G457" s="26">
        <f t="shared" ref="G457:M457" si="158">G458+G459+G460+G461</f>
        <v>0</v>
      </c>
      <c r="H457" s="26">
        <f t="shared" si="158"/>
        <v>295.3</v>
      </c>
      <c r="I457" s="27">
        <f t="shared" si="158"/>
        <v>13918.574260000001</v>
      </c>
      <c r="J457" s="25">
        <f t="shared" si="158"/>
        <v>9372.0091199999988</v>
      </c>
      <c r="K457" s="26">
        <f t="shared" si="158"/>
        <v>0</v>
      </c>
      <c r="L457" s="26">
        <f t="shared" si="158"/>
        <v>0</v>
      </c>
      <c r="M457" s="28">
        <f t="shared" si="158"/>
        <v>9372.0091199999988</v>
      </c>
      <c r="N457" s="26">
        <f t="shared" si="141"/>
        <v>65.935641110701638</v>
      </c>
      <c r="O457" s="26"/>
      <c r="P457" s="26"/>
      <c r="Q457" s="26">
        <f t="shared" si="142"/>
        <v>67.334548387860522</v>
      </c>
    </row>
    <row r="458" spans="1:17" s="2" customFormat="1" ht="49.5" customHeight="1">
      <c r="A458" s="104"/>
      <c r="B458" s="104"/>
      <c r="C458" s="104"/>
      <c r="D458" s="103" t="s">
        <v>259</v>
      </c>
      <c r="E458" s="30" t="s">
        <v>267</v>
      </c>
      <c r="F458" s="25">
        <v>5990</v>
      </c>
      <c r="G458" s="26">
        <v>0</v>
      </c>
      <c r="H458" s="26">
        <v>0</v>
      </c>
      <c r="I458" s="27">
        <v>5990</v>
      </c>
      <c r="J458" s="25">
        <v>4660.4075800000001</v>
      </c>
      <c r="K458" s="26">
        <v>0</v>
      </c>
      <c r="L458" s="26">
        <v>0</v>
      </c>
      <c r="M458" s="28">
        <v>4660.4075800000001</v>
      </c>
      <c r="N458" s="26">
        <f t="shared" si="141"/>
        <v>77.803131552587644</v>
      </c>
      <c r="O458" s="26"/>
      <c r="P458" s="26"/>
      <c r="Q458" s="26">
        <f t="shared" si="142"/>
        <v>77.803131552587644</v>
      </c>
    </row>
    <row r="459" spans="1:17" s="2" customFormat="1" ht="49.5" customHeight="1">
      <c r="A459" s="104"/>
      <c r="B459" s="104"/>
      <c r="C459" s="104"/>
      <c r="D459" s="104"/>
      <c r="E459" s="30" t="s">
        <v>264</v>
      </c>
      <c r="F459" s="25">
        <v>6779.7902599999998</v>
      </c>
      <c r="G459" s="26">
        <v>0</v>
      </c>
      <c r="H459" s="26">
        <v>0</v>
      </c>
      <c r="I459" s="27">
        <v>6779.7902599999998</v>
      </c>
      <c r="J459" s="25">
        <v>3668.24854</v>
      </c>
      <c r="K459" s="26">
        <v>0</v>
      </c>
      <c r="L459" s="26">
        <v>0</v>
      </c>
      <c r="M459" s="28">
        <v>3668.24854</v>
      </c>
      <c r="N459" s="26">
        <f t="shared" si="141"/>
        <v>54.105634530351978</v>
      </c>
      <c r="O459" s="26"/>
      <c r="P459" s="26"/>
      <c r="Q459" s="26">
        <f t="shared" si="142"/>
        <v>54.105634530351978</v>
      </c>
    </row>
    <row r="460" spans="1:17" s="2" customFormat="1" ht="49.5" customHeight="1">
      <c r="A460" s="104"/>
      <c r="B460" s="104"/>
      <c r="C460" s="104"/>
      <c r="D460" s="104"/>
      <c r="E460" s="30" t="s">
        <v>609</v>
      </c>
      <c r="F460" s="25">
        <v>400</v>
      </c>
      <c r="G460" s="26">
        <v>0</v>
      </c>
      <c r="H460" s="26">
        <v>295.3</v>
      </c>
      <c r="I460" s="27">
        <v>104.7</v>
      </c>
      <c r="J460" s="25">
        <v>0</v>
      </c>
      <c r="K460" s="26">
        <v>0</v>
      </c>
      <c r="L460" s="26">
        <v>0</v>
      </c>
      <c r="M460" s="28">
        <v>0</v>
      </c>
      <c r="N460" s="26">
        <f t="shared" si="141"/>
        <v>0</v>
      </c>
      <c r="O460" s="26"/>
      <c r="P460" s="26">
        <f t="shared" si="148"/>
        <v>0</v>
      </c>
      <c r="Q460" s="26"/>
    </row>
    <row r="461" spans="1:17" s="2" customFormat="1" ht="49.5" customHeight="1">
      <c r="A461" s="105"/>
      <c r="B461" s="105"/>
      <c r="C461" s="105"/>
      <c r="D461" s="105"/>
      <c r="E461" s="30" t="s">
        <v>271</v>
      </c>
      <c r="F461" s="25">
        <v>1044.0840000000001</v>
      </c>
      <c r="G461" s="26">
        <v>0</v>
      </c>
      <c r="H461" s="26">
        <v>0</v>
      </c>
      <c r="I461" s="27">
        <v>1044.0840000000001</v>
      </c>
      <c r="J461" s="25">
        <v>1043.3530000000001</v>
      </c>
      <c r="K461" s="26">
        <v>0</v>
      </c>
      <c r="L461" s="26">
        <v>0</v>
      </c>
      <c r="M461" s="28">
        <v>1043.3530000000001</v>
      </c>
      <c r="N461" s="26">
        <f t="shared" si="141"/>
        <v>99.929986476183913</v>
      </c>
      <c r="O461" s="26"/>
      <c r="P461" s="26"/>
      <c r="Q461" s="26">
        <f t="shared" si="142"/>
        <v>99.929986476183913</v>
      </c>
    </row>
    <row r="462" spans="1:17" s="2" customFormat="1" ht="49.5" customHeight="1">
      <c r="A462" s="114" t="s">
        <v>224</v>
      </c>
      <c r="B462" s="103" t="s">
        <v>262</v>
      </c>
      <c r="C462" s="103" t="s">
        <v>263</v>
      </c>
      <c r="D462" s="63" t="s">
        <v>31</v>
      </c>
      <c r="E462" s="30"/>
      <c r="F462" s="25">
        <v>5990</v>
      </c>
      <c r="G462" s="26">
        <v>0</v>
      </c>
      <c r="H462" s="26">
        <v>0</v>
      </c>
      <c r="I462" s="27">
        <v>5990</v>
      </c>
      <c r="J462" s="25">
        <v>4660.4075800000001</v>
      </c>
      <c r="K462" s="26">
        <v>0</v>
      </c>
      <c r="L462" s="26">
        <v>0</v>
      </c>
      <c r="M462" s="28">
        <v>4660.4075800000001</v>
      </c>
      <c r="N462" s="26">
        <f t="shared" si="141"/>
        <v>77.803131552587644</v>
      </c>
      <c r="O462" s="26"/>
      <c r="P462" s="26"/>
      <c r="Q462" s="26">
        <f t="shared" si="142"/>
        <v>77.803131552587644</v>
      </c>
    </row>
    <row r="463" spans="1:17" s="2" customFormat="1" ht="49.5" customHeight="1">
      <c r="A463" s="115"/>
      <c r="B463" s="104"/>
      <c r="C463" s="104"/>
      <c r="D463" s="103" t="s">
        <v>259</v>
      </c>
      <c r="E463" s="30"/>
      <c r="F463" s="25">
        <v>5990</v>
      </c>
      <c r="G463" s="26">
        <v>0</v>
      </c>
      <c r="H463" s="26">
        <v>0</v>
      </c>
      <c r="I463" s="27">
        <v>5990</v>
      </c>
      <c r="J463" s="25">
        <v>4660.4075800000001</v>
      </c>
      <c r="K463" s="26">
        <v>0</v>
      </c>
      <c r="L463" s="26">
        <v>0</v>
      </c>
      <c r="M463" s="28">
        <v>4660.4075800000001</v>
      </c>
      <c r="N463" s="26">
        <f t="shared" si="141"/>
        <v>77.803131552587644</v>
      </c>
      <c r="O463" s="26"/>
      <c r="P463" s="26"/>
      <c r="Q463" s="26">
        <f t="shared" si="142"/>
        <v>77.803131552587644</v>
      </c>
    </row>
    <row r="464" spans="1:17" s="2" customFormat="1" ht="49.5" customHeight="1">
      <c r="A464" s="116"/>
      <c r="B464" s="105"/>
      <c r="C464" s="105"/>
      <c r="D464" s="105"/>
      <c r="E464" s="30" t="s">
        <v>267</v>
      </c>
      <c r="F464" s="25">
        <v>5990</v>
      </c>
      <c r="G464" s="26">
        <v>0</v>
      </c>
      <c r="H464" s="26">
        <v>0</v>
      </c>
      <c r="I464" s="27">
        <v>5990</v>
      </c>
      <c r="J464" s="25">
        <v>4660.4075800000001</v>
      </c>
      <c r="K464" s="26">
        <v>0</v>
      </c>
      <c r="L464" s="26">
        <v>0</v>
      </c>
      <c r="M464" s="28">
        <v>4660.4075800000001</v>
      </c>
      <c r="N464" s="26">
        <f t="shared" si="141"/>
        <v>77.803131552587644</v>
      </c>
      <c r="O464" s="26"/>
      <c r="P464" s="26"/>
      <c r="Q464" s="26">
        <f t="shared" si="142"/>
        <v>77.803131552587644</v>
      </c>
    </row>
    <row r="465" spans="1:17" s="2" customFormat="1" ht="49.5" customHeight="1">
      <c r="A465" s="108" t="s">
        <v>225</v>
      </c>
      <c r="B465" s="103" t="s">
        <v>265</v>
      </c>
      <c r="C465" s="108" t="s">
        <v>266</v>
      </c>
      <c r="D465" s="63" t="s">
        <v>31</v>
      </c>
      <c r="E465" s="30"/>
      <c r="F465" s="25">
        <v>6779.7902599999998</v>
      </c>
      <c r="G465" s="26">
        <v>0</v>
      </c>
      <c r="H465" s="26">
        <v>0</v>
      </c>
      <c r="I465" s="27">
        <v>6779.7902599999998</v>
      </c>
      <c r="J465" s="25">
        <v>3668.24854</v>
      </c>
      <c r="K465" s="26">
        <v>0</v>
      </c>
      <c r="L465" s="26">
        <v>0</v>
      </c>
      <c r="M465" s="28">
        <v>3668.24854</v>
      </c>
      <c r="N465" s="26">
        <f t="shared" si="141"/>
        <v>54.105634530351978</v>
      </c>
      <c r="O465" s="26"/>
      <c r="P465" s="26"/>
      <c r="Q465" s="26">
        <f t="shared" si="142"/>
        <v>54.105634530351978</v>
      </c>
    </row>
    <row r="466" spans="1:17" s="2" customFormat="1" ht="49.5" customHeight="1">
      <c r="A466" s="109"/>
      <c r="B466" s="104"/>
      <c r="C466" s="109"/>
      <c r="D466" s="103" t="s">
        <v>259</v>
      </c>
      <c r="E466" s="30"/>
      <c r="F466" s="25">
        <v>6779.7902599999998</v>
      </c>
      <c r="G466" s="26">
        <v>0</v>
      </c>
      <c r="H466" s="26">
        <v>0</v>
      </c>
      <c r="I466" s="27">
        <v>6779.7902599999998</v>
      </c>
      <c r="J466" s="25">
        <v>3668.24854</v>
      </c>
      <c r="K466" s="26">
        <v>0</v>
      </c>
      <c r="L466" s="26">
        <v>0</v>
      </c>
      <c r="M466" s="28">
        <v>3668.24854</v>
      </c>
      <c r="N466" s="26">
        <f t="shared" si="141"/>
        <v>54.105634530351978</v>
      </c>
      <c r="O466" s="26"/>
      <c r="P466" s="26"/>
      <c r="Q466" s="26">
        <f t="shared" si="142"/>
        <v>54.105634530351978</v>
      </c>
    </row>
    <row r="467" spans="1:17" s="2" customFormat="1" ht="49.5" customHeight="1">
      <c r="A467" s="110"/>
      <c r="B467" s="105"/>
      <c r="C467" s="110"/>
      <c r="D467" s="105"/>
      <c r="E467" s="30" t="s">
        <v>264</v>
      </c>
      <c r="F467" s="25">
        <v>6779.7902599999998</v>
      </c>
      <c r="G467" s="26">
        <v>0</v>
      </c>
      <c r="H467" s="26">
        <v>0</v>
      </c>
      <c r="I467" s="27">
        <v>6779.7902599999998</v>
      </c>
      <c r="J467" s="25">
        <v>3668.24854</v>
      </c>
      <c r="K467" s="26">
        <v>0</v>
      </c>
      <c r="L467" s="26">
        <v>0</v>
      </c>
      <c r="M467" s="28">
        <v>3668.24854</v>
      </c>
      <c r="N467" s="26">
        <f t="shared" si="141"/>
        <v>54.105634530351978</v>
      </c>
      <c r="O467" s="26"/>
      <c r="P467" s="26"/>
      <c r="Q467" s="26">
        <f t="shared" si="142"/>
        <v>54.105634530351978</v>
      </c>
    </row>
    <row r="468" spans="1:17" s="2" customFormat="1" ht="49.5" customHeight="1">
      <c r="A468" s="108" t="s">
        <v>268</v>
      </c>
      <c r="B468" s="103" t="s">
        <v>456</v>
      </c>
      <c r="C468" s="108" t="s">
        <v>457</v>
      </c>
      <c r="D468" s="63" t="s">
        <v>31</v>
      </c>
      <c r="E468" s="30"/>
      <c r="F468" s="25">
        <v>400</v>
      </c>
      <c r="G468" s="26">
        <v>0</v>
      </c>
      <c r="H468" s="26">
        <v>295.3</v>
      </c>
      <c r="I468" s="27">
        <v>104.7</v>
      </c>
      <c r="J468" s="25">
        <v>0</v>
      </c>
      <c r="K468" s="26">
        <v>0</v>
      </c>
      <c r="L468" s="26">
        <v>0</v>
      </c>
      <c r="M468" s="28">
        <v>0</v>
      </c>
      <c r="N468" s="26">
        <f t="shared" si="141"/>
        <v>0</v>
      </c>
      <c r="O468" s="26"/>
      <c r="P468" s="26">
        <f t="shared" si="148"/>
        <v>0</v>
      </c>
      <c r="Q468" s="26"/>
    </row>
    <row r="469" spans="1:17" s="2" customFormat="1" ht="49.5" customHeight="1">
      <c r="A469" s="109"/>
      <c r="B469" s="104"/>
      <c r="C469" s="109"/>
      <c r="D469" s="103" t="s">
        <v>259</v>
      </c>
      <c r="E469" s="30"/>
      <c r="F469" s="25">
        <v>400</v>
      </c>
      <c r="G469" s="26">
        <v>0</v>
      </c>
      <c r="H469" s="26">
        <v>295.3</v>
      </c>
      <c r="I469" s="27">
        <v>104.7</v>
      </c>
      <c r="J469" s="25">
        <v>0</v>
      </c>
      <c r="K469" s="26">
        <v>0</v>
      </c>
      <c r="L469" s="26">
        <v>0</v>
      </c>
      <c r="M469" s="28">
        <v>0</v>
      </c>
      <c r="N469" s="26">
        <f t="shared" si="141"/>
        <v>0</v>
      </c>
      <c r="O469" s="26"/>
      <c r="P469" s="26">
        <f t="shared" si="148"/>
        <v>0</v>
      </c>
      <c r="Q469" s="26"/>
    </row>
    <row r="470" spans="1:17" s="2" customFormat="1" ht="49.5" customHeight="1">
      <c r="A470" s="110"/>
      <c r="B470" s="105"/>
      <c r="C470" s="110"/>
      <c r="D470" s="105"/>
      <c r="E470" s="30" t="s">
        <v>609</v>
      </c>
      <c r="F470" s="25">
        <v>400</v>
      </c>
      <c r="G470" s="26">
        <v>0</v>
      </c>
      <c r="H470" s="26">
        <v>295.3</v>
      </c>
      <c r="I470" s="27">
        <v>104.7</v>
      </c>
      <c r="J470" s="25">
        <v>0</v>
      </c>
      <c r="K470" s="26">
        <v>0</v>
      </c>
      <c r="L470" s="26">
        <v>0</v>
      </c>
      <c r="M470" s="28">
        <v>0</v>
      </c>
      <c r="N470" s="26">
        <f t="shared" ref="N470:N537" si="159">J470/F470*100</f>
        <v>0</v>
      </c>
      <c r="O470" s="26"/>
      <c r="P470" s="26">
        <f t="shared" si="148"/>
        <v>0</v>
      </c>
      <c r="Q470" s="26"/>
    </row>
    <row r="471" spans="1:17" s="2" customFormat="1" ht="49.5" customHeight="1">
      <c r="A471" s="108" t="s">
        <v>458</v>
      </c>
      <c r="B471" s="103" t="s">
        <v>269</v>
      </c>
      <c r="C471" s="103" t="s">
        <v>270</v>
      </c>
      <c r="D471" s="63" t="s">
        <v>31</v>
      </c>
      <c r="E471" s="30"/>
      <c r="F471" s="25">
        <v>1044.0840000000001</v>
      </c>
      <c r="G471" s="26">
        <v>0</v>
      </c>
      <c r="H471" s="26">
        <v>0</v>
      </c>
      <c r="I471" s="27">
        <v>1044.0840000000001</v>
      </c>
      <c r="J471" s="25">
        <v>1043.3530000000001</v>
      </c>
      <c r="K471" s="26">
        <v>0</v>
      </c>
      <c r="L471" s="26">
        <v>0</v>
      </c>
      <c r="M471" s="28">
        <v>1043.3530000000001</v>
      </c>
      <c r="N471" s="26">
        <f t="shared" si="159"/>
        <v>99.929986476183913</v>
      </c>
      <c r="O471" s="26"/>
      <c r="P471" s="26"/>
      <c r="Q471" s="26">
        <f t="shared" ref="Q471:Q477" si="160">M471/I471*100</f>
        <v>99.929986476183913</v>
      </c>
    </row>
    <row r="472" spans="1:17" s="2" customFormat="1" ht="49.5" customHeight="1">
      <c r="A472" s="109"/>
      <c r="B472" s="104"/>
      <c r="C472" s="104"/>
      <c r="D472" s="103" t="s">
        <v>259</v>
      </c>
      <c r="E472" s="30"/>
      <c r="F472" s="25">
        <v>1044.0840000000001</v>
      </c>
      <c r="G472" s="26">
        <v>0</v>
      </c>
      <c r="H472" s="26">
        <v>0</v>
      </c>
      <c r="I472" s="27">
        <v>1044.0840000000001</v>
      </c>
      <c r="J472" s="25">
        <v>1043.3530000000001</v>
      </c>
      <c r="K472" s="26">
        <v>0</v>
      </c>
      <c r="L472" s="26">
        <v>0</v>
      </c>
      <c r="M472" s="28">
        <v>1043.3530000000001</v>
      </c>
      <c r="N472" s="26">
        <f t="shared" si="159"/>
        <v>99.929986476183913</v>
      </c>
      <c r="O472" s="26"/>
      <c r="P472" s="26"/>
      <c r="Q472" s="26">
        <f t="shared" si="160"/>
        <v>99.929986476183913</v>
      </c>
    </row>
    <row r="473" spans="1:17" s="2" customFormat="1" ht="49.5" customHeight="1">
      <c r="A473" s="110"/>
      <c r="B473" s="105"/>
      <c r="C473" s="105"/>
      <c r="D473" s="105"/>
      <c r="E473" s="30" t="s">
        <v>271</v>
      </c>
      <c r="F473" s="25">
        <v>1044.0840000000001</v>
      </c>
      <c r="G473" s="26">
        <v>0</v>
      </c>
      <c r="H473" s="26">
        <v>0</v>
      </c>
      <c r="I473" s="27">
        <v>1044.0840000000001</v>
      </c>
      <c r="J473" s="25">
        <v>1043.3530000000001</v>
      </c>
      <c r="K473" s="26">
        <v>0</v>
      </c>
      <c r="L473" s="26">
        <v>0</v>
      </c>
      <c r="M473" s="28">
        <v>1043.3530000000001</v>
      </c>
      <c r="N473" s="26">
        <f t="shared" si="159"/>
        <v>99.929986476183913</v>
      </c>
      <c r="O473" s="26"/>
      <c r="P473" s="26"/>
      <c r="Q473" s="26">
        <f t="shared" si="160"/>
        <v>99.929986476183913</v>
      </c>
    </row>
    <row r="474" spans="1:17" s="2" customFormat="1" ht="49.5" customHeight="1">
      <c r="A474" s="107" t="s">
        <v>55</v>
      </c>
      <c r="B474" s="107" t="s">
        <v>310</v>
      </c>
      <c r="C474" s="107" t="s">
        <v>272</v>
      </c>
      <c r="D474" s="55" t="s">
        <v>31</v>
      </c>
      <c r="E474" s="30"/>
      <c r="F474" s="25">
        <f>SUM(F475:F479)</f>
        <v>15379.767960000001</v>
      </c>
      <c r="G474" s="26">
        <f t="shared" ref="G474" si="161">SUM(G475:G479)</f>
        <v>0</v>
      </c>
      <c r="H474" s="26">
        <f t="shared" ref="H474" si="162">SUM(H475:H479)</f>
        <v>647.23335999999995</v>
      </c>
      <c r="I474" s="27">
        <f t="shared" ref="I474" si="163">SUM(I475:I479)</f>
        <v>14732.534599999999</v>
      </c>
      <c r="J474" s="25">
        <f t="shared" ref="J474" si="164">SUM(J475:J479)</f>
        <v>9580.7733000000007</v>
      </c>
      <c r="K474" s="26">
        <f t="shared" ref="K474" si="165">SUM(K475:K479)</f>
        <v>0</v>
      </c>
      <c r="L474" s="26">
        <f t="shared" ref="L474" si="166">SUM(L475:L479)</f>
        <v>126.44826999999999</v>
      </c>
      <c r="M474" s="28">
        <f t="shared" ref="M474" si="167">SUM(M475:M479)</f>
        <v>9454.32503</v>
      </c>
      <c r="N474" s="26">
        <f t="shared" si="159"/>
        <v>62.294654411678131</v>
      </c>
      <c r="O474" s="26"/>
      <c r="P474" s="26">
        <f t="shared" si="148"/>
        <v>19.536735560107719</v>
      </c>
      <c r="Q474" s="26">
        <f t="shared" si="160"/>
        <v>64.173105895844969</v>
      </c>
    </row>
    <row r="475" spans="1:17" s="2" customFormat="1" ht="49.5" customHeight="1">
      <c r="A475" s="107"/>
      <c r="B475" s="107"/>
      <c r="C475" s="107"/>
      <c r="D475" s="59" t="s">
        <v>275</v>
      </c>
      <c r="E475" s="30" t="s">
        <v>279</v>
      </c>
      <c r="F475" s="25">
        <v>11089.6</v>
      </c>
      <c r="G475" s="26">
        <v>0</v>
      </c>
      <c r="H475" s="26">
        <v>0</v>
      </c>
      <c r="I475" s="27">
        <v>11089.6</v>
      </c>
      <c r="J475" s="25">
        <v>7652.5859600000003</v>
      </c>
      <c r="K475" s="26">
        <v>0</v>
      </c>
      <c r="L475" s="26">
        <v>0</v>
      </c>
      <c r="M475" s="28">
        <v>7652.5859600000003</v>
      </c>
      <c r="N475" s="26">
        <f t="shared" si="159"/>
        <v>69.006870942143991</v>
      </c>
      <c r="O475" s="26"/>
      <c r="P475" s="26"/>
      <c r="Q475" s="26">
        <f t="shared" si="160"/>
        <v>69.006870942143991</v>
      </c>
    </row>
    <row r="476" spans="1:17" s="2" customFormat="1" ht="49.5" customHeight="1">
      <c r="A476" s="107"/>
      <c r="B476" s="107"/>
      <c r="C476" s="107"/>
      <c r="D476" s="10"/>
      <c r="E476" s="30" t="s">
        <v>610</v>
      </c>
      <c r="F476" s="25">
        <f>H476+I476</f>
        <v>427.33336000000003</v>
      </c>
      <c r="G476" s="26">
        <v>0</v>
      </c>
      <c r="H476" s="26">
        <v>379.33336000000003</v>
      </c>
      <c r="I476" s="27">
        <v>48</v>
      </c>
      <c r="J476" s="25">
        <v>126.44826999999999</v>
      </c>
      <c r="K476" s="26">
        <v>0</v>
      </c>
      <c r="L476" s="26">
        <v>126.44826999999999</v>
      </c>
      <c r="M476" s="28">
        <v>0</v>
      </c>
      <c r="N476" s="26">
        <f t="shared" si="159"/>
        <v>29.590076936656661</v>
      </c>
      <c r="O476" s="26"/>
      <c r="P476" s="26">
        <f t="shared" si="148"/>
        <v>33.33433948440495</v>
      </c>
      <c r="Q476" s="26">
        <f t="shared" si="160"/>
        <v>0</v>
      </c>
    </row>
    <row r="477" spans="1:17" s="2" customFormat="1" ht="49.5" customHeight="1">
      <c r="A477" s="107"/>
      <c r="B477" s="107"/>
      <c r="C477" s="107"/>
      <c r="D477" s="10"/>
      <c r="E477" s="30" t="s">
        <v>611</v>
      </c>
      <c r="F477" s="25">
        <v>2100.8346000000001</v>
      </c>
      <c r="G477" s="26">
        <v>0</v>
      </c>
      <c r="H477" s="26">
        <v>0</v>
      </c>
      <c r="I477" s="27">
        <v>2100.8346000000001</v>
      </c>
      <c r="J477" s="25">
        <v>539.54409999999996</v>
      </c>
      <c r="K477" s="26">
        <v>0</v>
      </c>
      <c r="L477" s="26">
        <v>0</v>
      </c>
      <c r="M477" s="28">
        <v>539.54409999999996</v>
      </c>
      <c r="N477" s="26">
        <f t="shared" si="159"/>
        <v>25.682369283141089</v>
      </c>
      <c r="O477" s="26"/>
      <c r="P477" s="26"/>
      <c r="Q477" s="26">
        <f t="shared" si="160"/>
        <v>25.682369283141089</v>
      </c>
    </row>
    <row r="478" spans="1:17" s="2" customFormat="1" ht="49.5" customHeight="1">
      <c r="A478" s="107"/>
      <c r="B478" s="107"/>
      <c r="C478" s="107"/>
      <c r="D478" s="10"/>
      <c r="E478" s="30" t="s">
        <v>462</v>
      </c>
      <c r="F478" s="25">
        <v>301.7</v>
      </c>
      <c r="G478" s="26">
        <v>0</v>
      </c>
      <c r="H478" s="26">
        <v>267.89999999999998</v>
      </c>
      <c r="I478" s="27">
        <v>33.799999999999997</v>
      </c>
      <c r="J478" s="25">
        <v>0</v>
      </c>
      <c r="K478" s="26">
        <v>0</v>
      </c>
      <c r="L478" s="26">
        <v>0</v>
      </c>
      <c r="M478" s="28">
        <v>0</v>
      </c>
      <c r="N478" s="26">
        <f t="shared" si="159"/>
        <v>0</v>
      </c>
      <c r="O478" s="26"/>
      <c r="P478" s="26">
        <f t="shared" ref="P478:P497" si="168">L478/H478*100</f>
        <v>0</v>
      </c>
      <c r="Q478" s="26"/>
    </row>
    <row r="479" spans="1:17" s="2" customFormat="1" ht="49.5" customHeight="1">
      <c r="A479" s="107"/>
      <c r="B479" s="107"/>
      <c r="C479" s="107"/>
      <c r="D479" s="10"/>
      <c r="E479" s="30" t="s">
        <v>288</v>
      </c>
      <c r="F479" s="25">
        <v>1460.3</v>
      </c>
      <c r="G479" s="26">
        <v>0</v>
      </c>
      <c r="H479" s="26">
        <v>0</v>
      </c>
      <c r="I479" s="27">
        <v>1460.3</v>
      </c>
      <c r="J479" s="25">
        <v>1262.19497</v>
      </c>
      <c r="K479" s="26">
        <v>0</v>
      </c>
      <c r="L479" s="26">
        <v>0</v>
      </c>
      <c r="M479" s="28">
        <v>1262.19497</v>
      </c>
      <c r="N479" s="26">
        <f t="shared" si="159"/>
        <v>86.433949873313708</v>
      </c>
      <c r="O479" s="26"/>
      <c r="P479" s="26"/>
      <c r="Q479" s="26">
        <f t="shared" ref="Q479:Q542" si="169">M479/I479*100</f>
        <v>86.433949873313708</v>
      </c>
    </row>
    <row r="480" spans="1:17" s="2" customFormat="1" ht="49.5" customHeight="1">
      <c r="A480" s="103" t="s">
        <v>151</v>
      </c>
      <c r="B480" s="103" t="s">
        <v>273</v>
      </c>
      <c r="C480" s="103" t="s">
        <v>274</v>
      </c>
      <c r="D480" s="63" t="s">
        <v>31</v>
      </c>
      <c r="E480" s="30"/>
      <c r="F480" s="25">
        <f>SUM(F481:F485)</f>
        <v>15379.767960000001</v>
      </c>
      <c r="G480" s="26">
        <f t="shared" ref="G480:M480" si="170">SUM(G481:G485)</f>
        <v>0</v>
      </c>
      <c r="H480" s="26">
        <f t="shared" si="170"/>
        <v>647.23335999999995</v>
      </c>
      <c r="I480" s="27">
        <f t="shared" si="170"/>
        <v>14732.534599999999</v>
      </c>
      <c r="J480" s="25">
        <f t="shared" si="170"/>
        <v>9580.7733000000007</v>
      </c>
      <c r="K480" s="26">
        <f t="shared" si="170"/>
        <v>0</v>
      </c>
      <c r="L480" s="26">
        <f t="shared" si="170"/>
        <v>126.44826999999999</v>
      </c>
      <c r="M480" s="28">
        <f t="shared" si="170"/>
        <v>9454.32503</v>
      </c>
      <c r="N480" s="26">
        <f t="shared" si="159"/>
        <v>62.294654411678131</v>
      </c>
      <c r="O480" s="26"/>
      <c r="P480" s="26">
        <f t="shared" si="168"/>
        <v>19.536735560107719</v>
      </c>
      <c r="Q480" s="26">
        <f t="shared" si="169"/>
        <v>64.173105895844969</v>
      </c>
    </row>
    <row r="481" spans="1:17" s="2" customFormat="1" ht="49.5" customHeight="1">
      <c r="A481" s="104"/>
      <c r="B481" s="104"/>
      <c r="C481" s="104"/>
      <c r="D481" s="103" t="s">
        <v>275</v>
      </c>
      <c r="E481" s="30" t="s">
        <v>279</v>
      </c>
      <c r="F481" s="25">
        <v>11089.6</v>
      </c>
      <c r="G481" s="26">
        <v>0</v>
      </c>
      <c r="H481" s="26">
        <v>0</v>
      </c>
      <c r="I481" s="27">
        <v>11089.6</v>
      </c>
      <c r="J481" s="25">
        <v>7652.5859600000003</v>
      </c>
      <c r="K481" s="26">
        <v>0</v>
      </c>
      <c r="L481" s="26">
        <v>0</v>
      </c>
      <c r="M481" s="28">
        <v>7652.5859600000003</v>
      </c>
      <c r="N481" s="26">
        <f t="shared" si="159"/>
        <v>69.006870942143991</v>
      </c>
      <c r="O481" s="26"/>
      <c r="P481" s="26"/>
      <c r="Q481" s="26">
        <f t="shared" si="169"/>
        <v>69.006870942143991</v>
      </c>
    </row>
    <row r="482" spans="1:17" s="2" customFormat="1" ht="49.5" customHeight="1">
      <c r="A482" s="104"/>
      <c r="B482" s="104"/>
      <c r="C482" s="104"/>
      <c r="D482" s="104"/>
      <c r="E482" s="30" t="s">
        <v>610</v>
      </c>
      <c r="F482" s="25">
        <f>H482+I482</f>
        <v>427.33336000000003</v>
      </c>
      <c r="G482" s="26">
        <v>0</v>
      </c>
      <c r="H482" s="26">
        <v>379.33336000000003</v>
      </c>
      <c r="I482" s="27">
        <v>48</v>
      </c>
      <c r="J482" s="25">
        <v>126.44826999999999</v>
      </c>
      <c r="K482" s="26">
        <v>0</v>
      </c>
      <c r="L482" s="26">
        <v>126.44826999999999</v>
      </c>
      <c r="M482" s="28">
        <v>0</v>
      </c>
      <c r="N482" s="26">
        <f t="shared" si="159"/>
        <v>29.590076936656661</v>
      </c>
      <c r="O482" s="26"/>
      <c r="P482" s="26">
        <f t="shared" si="168"/>
        <v>33.33433948440495</v>
      </c>
      <c r="Q482" s="26">
        <f t="shared" si="169"/>
        <v>0</v>
      </c>
    </row>
    <row r="483" spans="1:17" s="2" customFormat="1" ht="49.5" customHeight="1">
      <c r="A483" s="104"/>
      <c r="B483" s="104"/>
      <c r="C483" s="104"/>
      <c r="D483" s="104"/>
      <c r="E483" s="30" t="s">
        <v>611</v>
      </c>
      <c r="F483" s="25">
        <v>2100.8346000000001</v>
      </c>
      <c r="G483" s="26">
        <v>0</v>
      </c>
      <c r="H483" s="26">
        <v>0</v>
      </c>
      <c r="I483" s="27">
        <v>2100.8346000000001</v>
      </c>
      <c r="J483" s="25">
        <v>539.54409999999996</v>
      </c>
      <c r="K483" s="26">
        <v>0</v>
      </c>
      <c r="L483" s="26">
        <v>0</v>
      </c>
      <c r="M483" s="28">
        <v>539.54409999999996</v>
      </c>
      <c r="N483" s="26">
        <f t="shared" si="159"/>
        <v>25.682369283141089</v>
      </c>
      <c r="O483" s="26"/>
      <c r="P483" s="26"/>
      <c r="Q483" s="26">
        <f t="shared" si="169"/>
        <v>25.682369283141089</v>
      </c>
    </row>
    <row r="484" spans="1:17" s="2" customFormat="1" ht="49.5" customHeight="1">
      <c r="A484" s="104"/>
      <c r="B484" s="104"/>
      <c r="C484" s="104"/>
      <c r="D484" s="104"/>
      <c r="E484" s="30" t="s">
        <v>462</v>
      </c>
      <c r="F484" s="25">
        <v>301.7</v>
      </c>
      <c r="G484" s="26">
        <v>0</v>
      </c>
      <c r="H484" s="26">
        <v>267.89999999999998</v>
      </c>
      <c r="I484" s="27">
        <v>33.799999999999997</v>
      </c>
      <c r="J484" s="25">
        <v>0</v>
      </c>
      <c r="K484" s="26">
        <v>0</v>
      </c>
      <c r="L484" s="26">
        <v>0</v>
      </c>
      <c r="M484" s="28">
        <v>0</v>
      </c>
      <c r="N484" s="26">
        <f t="shared" si="159"/>
        <v>0</v>
      </c>
      <c r="O484" s="26"/>
      <c r="P484" s="26">
        <f t="shared" si="168"/>
        <v>0</v>
      </c>
      <c r="Q484" s="26"/>
    </row>
    <row r="485" spans="1:17" s="2" customFormat="1" ht="49.5" customHeight="1">
      <c r="A485" s="105"/>
      <c r="B485" s="105"/>
      <c r="C485" s="105"/>
      <c r="D485" s="105"/>
      <c r="E485" s="30" t="s">
        <v>288</v>
      </c>
      <c r="F485" s="25">
        <v>1460.3</v>
      </c>
      <c r="G485" s="26">
        <v>0</v>
      </c>
      <c r="H485" s="26">
        <v>0</v>
      </c>
      <c r="I485" s="27">
        <v>1460.3</v>
      </c>
      <c r="J485" s="25">
        <v>1262.19497</v>
      </c>
      <c r="K485" s="26">
        <v>0</v>
      </c>
      <c r="L485" s="26">
        <v>0</v>
      </c>
      <c r="M485" s="28">
        <v>1262.19497</v>
      </c>
      <c r="N485" s="26">
        <f t="shared" si="159"/>
        <v>86.433949873313708</v>
      </c>
      <c r="O485" s="26"/>
      <c r="P485" s="26"/>
      <c r="Q485" s="26">
        <f t="shared" si="169"/>
        <v>86.433949873313708</v>
      </c>
    </row>
    <row r="486" spans="1:17" s="2" customFormat="1" ht="49.5" customHeight="1">
      <c r="A486" s="114" t="s">
        <v>58</v>
      </c>
      <c r="B486" s="103" t="s">
        <v>276</v>
      </c>
      <c r="C486" s="103" t="s">
        <v>277</v>
      </c>
      <c r="D486" s="63" t="s">
        <v>31</v>
      </c>
      <c r="E486" s="30"/>
      <c r="F486" s="25">
        <v>11089.6</v>
      </c>
      <c r="G486" s="26">
        <v>0</v>
      </c>
      <c r="H486" s="26">
        <v>0</v>
      </c>
      <c r="I486" s="27">
        <v>11089.6</v>
      </c>
      <c r="J486" s="25">
        <v>7652.5859600000003</v>
      </c>
      <c r="K486" s="26">
        <v>0</v>
      </c>
      <c r="L486" s="26">
        <v>0</v>
      </c>
      <c r="M486" s="28">
        <v>7652.5859600000003</v>
      </c>
      <c r="N486" s="26">
        <f t="shared" si="159"/>
        <v>69.006870942143991</v>
      </c>
      <c r="O486" s="26"/>
      <c r="P486" s="26"/>
      <c r="Q486" s="26">
        <f t="shared" si="169"/>
        <v>69.006870942143991</v>
      </c>
    </row>
    <row r="487" spans="1:17" s="2" customFormat="1" ht="49.5" customHeight="1">
      <c r="A487" s="115"/>
      <c r="B487" s="104"/>
      <c r="C487" s="104"/>
      <c r="D487" s="103" t="s">
        <v>278</v>
      </c>
      <c r="E487" s="30"/>
      <c r="F487" s="25">
        <v>11089.6</v>
      </c>
      <c r="G487" s="26">
        <v>0</v>
      </c>
      <c r="H487" s="26">
        <v>0</v>
      </c>
      <c r="I487" s="27">
        <v>11089.6</v>
      </c>
      <c r="J487" s="25">
        <v>7652.5859600000003</v>
      </c>
      <c r="K487" s="26">
        <v>0</v>
      </c>
      <c r="L487" s="26">
        <v>0</v>
      </c>
      <c r="M487" s="28">
        <v>7652.5859600000003</v>
      </c>
      <c r="N487" s="26">
        <f t="shared" si="159"/>
        <v>69.006870942143991</v>
      </c>
      <c r="O487" s="26"/>
      <c r="P487" s="26"/>
      <c r="Q487" s="26">
        <f t="shared" si="169"/>
        <v>69.006870942143991</v>
      </c>
    </row>
    <row r="488" spans="1:17" s="2" customFormat="1" ht="49.5" customHeight="1">
      <c r="A488" s="116"/>
      <c r="B488" s="105"/>
      <c r="C488" s="105"/>
      <c r="D488" s="105"/>
      <c r="E488" s="30" t="s">
        <v>279</v>
      </c>
      <c r="F488" s="25">
        <v>11089.6</v>
      </c>
      <c r="G488" s="26">
        <v>0</v>
      </c>
      <c r="H488" s="26">
        <v>0</v>
      </c>
      <c r="I488" s="27">
        <v>11089.6</v>
      </c>
      <c r="J488" s="25">
        <v>7652.5859600000003</v>
      </c>
      <c r="K488" s="26">
        <v>0</v>
      </c>
      <c r="L488" s="26">
        <v>0</v>
      </c>
      <c r="M488" s="28">
        <v>7652.5859600000003</v>
      </c>
      <c r="N488" s="26">
        <f t="shared" si="159"/>
        <v>69.006870942143991</v>
      </c>
      <c r="O488" s="26"/>
      <c r="P488" s="26"/>
      <c r="Q488" s="26">
        <f t="shared" si="169"/>
        <v>69.006870942143991</v>
      </c>
    </row>
    <row r="489" spans="1:17" s="2" customFormat="1" ht="49.5" customHeight="1">
      <c r="A489" s="114" t="s">
        <v>280</v>
      </c>
      <c r="B489" s="103" t="s">
        <v>309</v>
      </c>
      <c r="C489" s="103" t="s">
        <v>256</v>
      </c>
      <c r="D489" s="63" t="s">
        <v>31</v>
      </c>
      <c r="E489" s="30"/>
      <c r="F489" s="25">
        <f t="shared" ref="F489:F490" si="171">H489+I489</f>
        <v>427.33336000000003</v>
      </c>
      <c r="G489" s="26">
        <v>0</v>
      </c>
      <c r="H489" s="26">
        <v>379.33336000000003</v>
      </c>
      <c r="I489" s="27">
        <v>48</v>
      </c>
      <c r="J489" s="25">
        <v>126.44826999999999</v>
      </c>
      <c r="K489" s="26">
        <v>0</v>
      </c>
      <c r="L489" s="26">
        <v>126.44826999999999</v>
      </c>
      <c r="M489" s="28">
        <v>0</v>
      </c>
      <c r="N489" s="26">
        <f t="shared" si="159"/>
        <v>29.590076936656661</v>
      </c>
      <c r="O489" s="26"/>
      <c r="P489" s="26">
        <f t="shared" si="168"/>
        <v>33.33433948440495</v>
      </c>
      <c r="Q489" s="26">
        <f t="shared" si="169"/>
        <v>0</v>
      </c>
    </row>
    <row r="490" spans="1:17" s="2" customFormat="1" ht="49.5" customHeight="1">
      <c r="A490" s="115"/>
      <c r="B490" s="104"/>
      <c r="C490" s="104"/>
      <c r="D490" s="103" t="s">
        <v>278</v>
      </c>
      <c r="E490" s="30"/>
      <c r="F490" s="25">
        <f t="shared" si="171"/>
        <v>427.33336000000003</v>
      </c>
      <c r="G490" s="26">
        <v>0</v>
      </c>
      <c r="H490" s="26">
        <v>379.33336000000003</v>
      </c>
      <c r="I490" s="27">
        <v>48</v>
      </c>
      <c r="J490" s="25">
        <v>126.44826999999999</v>
      </c>
      <c r="K490" s="26">
        <v>0</v>
      </c>
      <c r="L490" s="26">
        <v>126.44826999999999</v>
      </c>
      <c r="M490" s="28">
        <v>0</v>
      </c>
      <c r="N490" s="26">
        <f t="shared" si="159"/>
        <v>29.590076936656661</v>
      </c>
      <c r="O490" s="26"/>
      <c r="P490" s="26">
        <f t="shared" si="168"/>
        <v>33.33433948440495</v>
      </c>
      <c r="Q490" s="26">
        <f t="shared" si="169"/>
        <v>0</v>
      </c>
    </row>
    <row r="491" spans="1:17" s="2" customFormat="1" ht="49.5" customHeight="1">
      <c r="A491" s="116"/>
      <c r="B491" s="105"/>
      <c r="C491" s="105"/>
      <c r="D491" s="105"/>
      <c r="E491" s="30" t="s">
        <v>610</v>
      </c>
      <c r="F491" s="25">
        <f>H491+I491</f>
        <v>427.33336000000003</v>
      </c>
      <c r="G491" s="26">
        <v>0</v>
      </c>
      <c r="H491" s="26">
        <v>379.33336000000003</v>
      </c>
      <c r="I491" s="27">
        <v>48</v>
      </c>
      <c r="J491" s="25">
        <v>126.44826999999999</v>
      </c>
      <c r="K491" s="26">
        <v>0</v>
      </c>
      <c r="L491" s="26">
        <v>126.44826999999999</v>
      </c>
      <c r="M491" s="28">
        <v>0</v>
      </c>
      <c r="N491" s="26">
        <f t="shared" si="159"/>
        <v>29.590076936656661</v>
      </c>
      <c r="O491" s="26"/>
      <c r="P491" s="26">
        <f t="shared" si="168"/>
        <v>33.33433948440495</v>
      </c>
      <c r="Q491" s="26">
        <f t="shared" si="169"/>
        <v>0</v>
      </c>
    </row>
    <row r="492" spans="1:17" s="2" customFormat="1" ht="49.5" customHeight="1">
      <c r="A492" s="108" t="s">
        <v>284</v>
      </c>
      <c r="B492" s="103" t="s">
        <v>281</v>
      </c>
      <c r="C492" s="108" t="s">
        <v>266</v>
      </c>
      <c r="D492" s="63" t="s">
        <v>31</v>
      </c>
      <c r="E492" s="30"/>
      <c r="F492" s="25">
        <v>2100.8346000000001</v>
      </c>
      <c r="G492" s="26">
        <v>0</v>
      </c>
      <c r="H492" s="26">
        <v>0</v>
      </c>
      <c r="I492" s="27">
        <v>2100.8346000000001</v>
      </c>
      <c r="J492" s="25">
        <v>539.54409999999996</v>
      </c>
      <c r="K492" s="26">
        <v>0</v>
      </c>
      <c r="L492" s="26">
        <v>0</v>
      </c>
      <c r="M492" s="28">
        <v>539.54409999999996</v>
      </c>
      <c r="N492" s="26">
        <f t="shared" si="159"/>
        <v>25.682369283141089</v>
      </c>
      <c r="O492" s="26"/>
      <c r="P492" s="26"/>
      <c r="Q492" s="26">
        <f t="shared" si="169"/>
        <v>25.682369283141089</v>
      </c>
    </row>
    <row r="493" spans="1:17" s="2" customFormat="1" ht="49.5" customHeight="1">
      <c r="A493" s="109"/>
      <c r="B493" s="104"/>
      <c r="C493" s="109"/>
      <c r="D493" s="103" t="s">
        <v>282</v>
      </c>
      <c r="E493" s="30"/>
      <c r="F493" s="25">
        <v>2100.8346000000001</v>
      </c>
      <c r="G493" s="26">
        <v>0</v>
      </c>
      <c r="H493" s="26">
        <v>0</v>
      </c>
      <c r="I493" s="27">
        <v>2100.8346000000001</v>
      </c>
      <c r="J493" s="25">
        <v>539.54409999999996</v>
      </c>
      <c r="K493" s="26">
        <v>0</v>
      </c>
      <c r="L493" s="26">
        <v>0</v>
      </c>
      <c r="M493" s="28">
        <v>539.54409999999996</v>
      </c>
      <c r="N493" s="26">
        <f t="shared" si="159"/>
        <v>25.682369283141089</v>
      </c>
      <c r="O493" s="26"/>
      <c r="P493" s="26"/>
      <c r="Q493" s="26">
        <f t="shared" si="169"/>
        <v>25.682369283141089</v>
      </c>
    </row>
    <row r="494" spans="1:17" s="2" customFormat="1" ht="49.5" customHeight="1">
      <c r="A494" s="110"/>
      <c r="B494" s="105"/>
      <c r="C494" s="110"/>
      <c r="D494" s="105"/>
      <c r="E494" s="30" t="s">
        <v>611</v>
      </c>
      <c r="F494" s="25">
        <v>2100.8346000000001</v>
      </c>
      <c r="G494" s="26">
        <v>0</v>
      </c>
      <c r="H494" s="26">
        <v>0</v>
      </c>
      <c r="I494" s="27">
        <v>2100.8346000000001</v>
      </c>
      <c r="J494" s="25">
        <v>539.54409999999996</v>
      </c>
      <c r="K494" s="26">
        <v>0</v>
      </c>
      <c r="L494" s="26">
        <v>0</v>
      </c>
      <c r="M494" s="28">
        <v>539.54409999999996</v>
      </c>
      <c r="N494" s="26">
        <f t="shared" si="159"/>
        <v>25.682369283141089</v>
      </c>
      <c r="O494" s="26"/>
      <c r="P494" s="26"/>
      <c r="Q494" s="26">
        <f t="shared" si="169"/>
        <v>25.682369283141089</v>
      </c>
    </row>
    <row r="495" spans="1:17" s="2" customFormat="1" ht="49.5" customHeight="1">
      <c r="A495" s="108" t="s">
        <v>459</v>
      </c>
      <c r="B495" s="103" t="s">
        <v>460</v>
      </c>
      <c r="C495" s="108" t="s">
        <v>461</v>
      </c>
      <c r="D495" s="63" t="s">
        <v>31</v>
      </c>
      <c r="E495" s="30"/>
      <c r="F495" s="25">
        <v>301.7</v>
      </c>
      <c r="G495" s="26">
        <v>0</v>
      </c>
      <c r="H495" s="26">
        <v>267.89999999999998</v>
      </c>
      <c r="I495" s="27">
        <v>33.799999999999997</v>
      </c>
      <c r="J495" s="25">
        <v>0</v>
      </c>
      <c r="K495" s="26">
        <v>0</v>
      </c>
      <c r="L495" s="26">
        <v>0</v>
      </c>
      <c r="M495" s="28">
        <v>0</v>
      </c>
      <c r="N495" s="26">
        <f t="shared" si="159"/>
        <v>0</v>
      </c>
      <c r="O495" s="26"/>
      <c r="P495" s="26">
        <f t="shared" si="168"/>
        <v>0</v>
      </c>
      <c r="Q495" s="26"/>
    </row>
    <row r="496" spans="1:17" s="2" customFormat="1" ht="49.5" customHeight="1">
      <c r="A496" s="109"/>
      <c r="B496" s="104"/>
      <c r="C496" s="109"/>
      <c r="D496" s="103" t="s">
        <v>282</v>
      </c>
      <c r="E496" s="30"/>
      <c r="F496" s="25">
        <v>301.7</v>
      </c>
      <c r="G496" s="26">
        <v>0</v>
      </c>
      <c r="H496" s="26">
        <v>267.89999999999998</v>
      </c>
      <c r="I496" s="27">
        <v>33.799999999999997</v>
      </c>
      <c r="J496" s="25">
        <v>0</v>
      </c>
      <c r="K496" s="26">
        <v>0</v>
      </c>
      <c r="L496" s="26">
        <v>0</v>
      </c>
      <c r="M496" s="28">
        <v>0</v>
      </c>
      <c r="N496" s="26">
        <f t="shared" si="159"/>
        <v>0</v>
      </c>
      <c r="O496" s="26"/>
      <c r="P496" s="26">
        <f t="shared" si="168"/>
        <v>0</v>
      </c>
      <c r="Q496" s="26"/>
    </row>
    <row r="497" spans="1:17" s="2" customFormat="1" ht="49.5" customHeight="1">
      <c r="A497" s="110"/>
      <c r="B497" s="105"/>
      <c r="C497" s="110"/>
      <c r="D497" s="105"/>
      <c r="E497" s="30" t="s">
        <v>462</v>
      </c>
      <c r="F497" s="25">
        <v>301.7</v>
      </c>
      <c r="G497" s="26">
        <v>0</v>
      </c>
      <c r="H497" s="26">
        <v>267.89999999999998</v>
      </c>
      <c r="I497" s="27">
        <v>33.799999999999997</v>
      </c>
      <c r="J497" s="25">
        <v>0</v>
      </c>
      <c r="K497" s="26">
        <v>0</v>
      </c>
      <c r="L497" s="26">
        <v>0</v>
      </c>
      <c r="M497" s="28">
        <v>0</v>
      </c>
      <c r="N497" s="26">
        <f t="shared" si="159"/>
        <v>0</v>
      </c>
      <c r="O497" s="26"/>
      <c r="P497" s="26">
        <f t="shared" si="168"/>
        <v>0</v>
      </c>
      <c r="Q497" s="26"/>
    </row>
    <row r="498" spans="1:17" s="2" customFormat="1" ht="49.5" customHeight="1">
      <c r="A498" s="108" t="s">
        <v>463</v>
      </c>
      <c r="B498" s="103" t="s">
        <v>285</v>
      </c>
      <c r="C498" s="103" t="s">
        <v>286</v>
      </c>
      <c r="D498" s="63" t="s">
        <v>31</v>
      </c>
      <c r="E498" s="30"/>
      <c r="F498" s="25">
        <v>1460.3</v>
      </c>
      <c r="G498" s="26">
        <v>0</v>
      </c>
      <c r="H498" s="26">
        <v>0</v>
      </c>
      <c r="I498" s="27">
        <v>1460.3</v>
      </c>
      <c r="J498" s="25">
        <v>1262.19497</v>
      </c>
      <c r="K498" s="26">
        <v>0</v>
      </c>
      <c r="L498" s="26">
        <v>0</v>
      </c>
      <c r="M498" s="28">
        <v>1262.19497</v>
      </c>
      <c r="N498" s="26">
        <f t="shared" si="159"/>
        <v>86.433949873313708</v>
      </c>
      <c r="O498" s="26"/>
      <c r="P498" s="26"/>
      <c r="Q498" s="26">
        <f t="shared" si="169"/>
        <v>86.433949873313708</v>
      </c>
    </row>
    <row r="499" spans="1:17" s="2" customFormat="1" ht="49.5" customHeight="1">
      <c r="A499" s="109"/>
      <c r="B499" s="104"/>
      <c r="C499" s="104"/>
      <c r="D499" s="103" t="s">
        <v>287</v>
      </c>
      <c r="E499" s="30"/>
      <c r="F499" s="25">
        <v>1460.3</v>
      </c>
      <c r="G499" s="26">
        <v>0</v>
      </c>
      <c r="H499" s="26">
        <v>0</v>
      </c>
      <c r="I499" s="27">
        <v>1460.3</v>
      </c>
      <c r="J499" s="25">
        <v>1262.19497</v>
      </c>
      <c r="K499" s="26">
        <v>0</v>
      </c>
      <c r="L499" s="26">
        <v>0</v>
      </c>
      <c r="M499" s="28">
        <v>1262.19497</v>
      </c>
      <c r="N499" s="26">
        <f t="shared" si="159"/>
        <v>86.433949873313708</v>
      </c>
      <c r="O499" s="26"/>
      <c r="P499" s="26"/>
      <c r="Q499" s="26">
        <f t="shared" si="169"/>
        <v>86.433949873313708</v>
      </c>
    </row>
    <row r="500" spans="1:17" s="2" customFormat="1" ht="49.5" customHeight="1">
      <c r="A500" s="110"/>
      <c r="B500" s="105"/>
      <c r="C500" s="105"/>
      <c r="D500" s="105"/>
      <c r="E500" s="30" t="s">
        <v>288</v>
      </c>
      <c r="F500" s="25">
        <v>1460.3</v>
      </c>
      <c r="G500" s="26">
        <v>0</v>
      </c>
      <c r="H500" s="26">
        <v>0</v>
      </c>
      <c r="I500" s="27">
        <v>1460.3</v>
      </c>
      <c r="J500" s="25">
        <v>1262.19497</v>
      </c>
      <c r="K500" s="26">
        <v>0</v>
      </c>
      <c r="L500" s="26">
        <v>0</v>
      </c>
      <c r="M500" s="28">
        <v>1262.19497</v>
      </c>
      <c r="N500" s="26">
        <f t="shared" si="159"/>
        <v>86.433949873313708</v>
      </c>
      <c r="O500" s="26"/>
      <c r="P500" s="26"/>
      <c r="Q500" s="26">
        <f t="shared" si="169"/>
        <v>86.433949873313708</v>
      </c>
    </row>
    <row r="501" spans="1:17" s="5" customFormat="1" ht="24">
      <c r="A501" s="84" t="s">
        <v>214</v>
      </c>
      <c r="B501" s="84" t="s">
        <v>466</v>
      </c>
      <c r="C501" s="84" t="s">
        <v>467</v>
      </c>
      <c r="D501" s="62" t="s">
        <v>213</v>
      </c>
      <c r="E501" s="33"/>
      <c r="F501" s="19">
        <v>1500</v>
      </c>
      <c r="G501" s="20"/>
      <c r="H501" s="20"/>
      <c r="I501" s="21">
        <v>1500</v>
      </c>
      <c r="J501" s="19">
        <v>0</v>
      </c>
      <c r="K501" s="20"/>
      <c r="L501" s="20"/>
      <c r="M501" s="22">
        <v>0</v>
      </c>
      <c r="N501" s="20"/>
      <c r="O501" s="20"/>
      <c r="P501" s="20"/>
      <c r="Q501" s="20"/>
    </row>
    <row r="502" spans="1:17" s="2" customFormat="1" ht="81" customHeight="1">
      <c r="A502" s="85"/>
      <c r="B502" s="85"/>
      <c r="C502" s="85"/>
      <c r="D502" s="59" t="s">
        <v>212</v>
      </c>
      <c r="E502" s="30"/>
      <c r="F502" s="46">
        <v>1500</v>
      </c>
      <c r="G502" s="47"/>
      <c r="H502" s="47"/>
      <c r="I502" s="48">
        <v>1500</v>
      </c>
      <c r="J502" s="46">
        <v>0</v>
      </c>
      <c r="K502" s="47"/>
      <c r="L502" s="47"/>
      <c r="M502" s="49">
        <v>0</v>
      </c>
      <c r="N502" s="26"/>
      <c r="O502" s="26"/>
      <c r="P502" s="26"/>
      <c r="Q502" s="26"/>
    </row>
    <row r="503" spans="1:17" s="2" customFormat="1" ht="12">
      <c r="A503" s="85"/>
      <c r="B503" s="85"/>
      <c r="C503" s="85"/>
      <c r="D503" s="60"/>
      <c r="E503" s="44" t="s">
        <v>655</v>
      </c>
      <c r="F503" s="46">
        <v>1500</v>
      </c>
      <c r="G503" s="47"/>
      <c r="H503" s="47"/>
      <c r="I503" s="48">
        <v>1500</v>
      </c>
      <c r="J503" s="46">
        <v>0</v>
      </c>
      <c r="K503" s="47"/>
      <c r="L503" s="47"/>
      <c r="M503" s="49">
        <v>0</v>
      </c>
      <c r="N503" s="26"/>
      <c r="O503" s="26"/>
      <c r="P503" s="26"/>
      <c r="Q503" s="26"/>
    </row>
    <row r="504" spans="1:17" ht="34.5" customHeight="1">
      <c r="A504" s="73" t="s">
        <v>19</v>
      </c>
      <c r="B504" s="73" t="s">
        <v>654</v>
      </c>
      <c r="C504" s="73"/>
      <c r="D504" s="70" t="s">
        <v>213</v>
      </c>
      <c r="E504" s="44"/>
      <c r="F504" s="46">
        <v>1500</v>
      </c>
      <c r="G504" s="47"/>
      <c r="H504" s="47"/>
      <c r="I504" s="48">
        <v>1500</v>
      </c>
      <c r="J504" s="46">
        <v>0</v>
      </c>
      <c r="K504" s="47"/>
      <c r="L504" s="47"/>
      <c r="M504" s="49">
        <v>0</v>
      </c>
      <c r="N504" s="50">
        <f t="shared" ref="N504:Q512" si="172">J504/F504*100</f>
        <v>0</v>
      </c>
      <c r="O504" s="40"/>
      <c r="P504" s="40"/>
      <c r="Q504" s="40">
        <f t="shared" si="172"/>
        <v>0</v>
      </c>
    </row>
    <row r="505" spans="1:17" ht="73.5" customHeight="1">
      <c r="A505" s="74"/>
      <c r="B505" s="74"/>
      <c r="C505" s="74"/>
      <c r="D505" s="71" t="s">
        <v>212</v>
      </c>
      <c r="E505" s="44"/>
      <c r="F505" s="46">
        <v>1500</v>
      </c>
      <c r="G505" s="47"/>
      <c r="H505" s="47"/>
      <c r="I505" s="48">
        <v>1500</v>
      </c>
      <c r="J505" s="46">
        <v>0</v>
      </c>
      <c r="K505" s="47"/>
      <c r="L505" s="47"/>
      <c r="M505" s="49">
        <v>0</v>
      </c>
      <c r="N505" s="50">
        <f t="shared" si="172"/>
        <v>0</v>
      </c>
      <c r="O505" s="40"/>
      <c r="P505" s="40"/>
      <c r="Q505" s="40">
        <f t="shared" si="172"/>
        <v>0</v>
      </c>
    </row>
    <row r="506" spans="1:17" ht="22.5" customHeight="1">
      <c r="A506" s="74"/>
      <c r="B506" s="74"/>
      <c r="C506" s="74"/>
      <c r="D506" s="51"/>
      <c r="E506" s="44" t="s">
        <v>655</v>
      </c>
      <c r="F506" s="46">
        <v>1500</v>
      </c>
      <c r="G506" s="47"/>
      <c r="H506" s="47"/>
      <c r="I506" s="48">
        <v>1500</v>
      </c>
      <c r="J506" s="46">
        <v>0</v>
      </c>
      <c r="K506" s="47"/>
      <c r="L506" s="47"/>
      <c r="M506" s="49">
        <v>0</v>
      </c>
      <c r="N506" s="50">
        <f t="shared" si="172"/>
        <v>0</v>
      </c>
      <c r="O506" s="40"/>
      <c r="P506" s="40"/>
      <c r="Q506" s="40">
        <f t="shared" si="172"/>
        <v>0</v>
      </c>
    </row>
    <row r="507" spans="1:17" ht="34.5" customHeight="1">
      <c r="A507" s="73" t="s">
        <v>653</v>
      </c>
      <c r="B507" s="73" t="s">
        <v>649</v>
      </c>
      <c r="C507" s="73" t="s">
        <v>650</v>
      </c>
      <c r="D507" s="70" t="s">
        <v>213</v>
      </c>
      <c r="E507" s="44"/>
      <c r="F507" s="46">
        <v>1500</v>
      </c>
      <c r="G507" s="47"/>
      <c r="H507" s="47"/>
      <c r="I507" s="48">
        <v>1500</v>
      </c>
      <c r="J507" s="46">
        <v>0</v>
      </c>
      <c r="K507" s="47"/>
      <c r="L507" s="47"/>
      <c r="M507" s="49">
        <v>0</v>
      </c>
      <c r="N507" s="50">
        <f t="shared" si="172"/>
        <v>0</v>
      </c>
      <c r="O507" s="40"/>
      <c r="P507" s="40"/>
      <c r="Q507" s="40">
        <f t="shared" si="172"/>
        <v>0</v>
      </c>
    </row>
    <row r="508" spans="1:17" ht="73.5" customHeight="1">
      <c r="A508" s="74"/>
      <c r="B508" s="74"/>
      <c r="C508" s="74"/>
      <c r="D508" s="71" t="s">
        <v>212</v>
      </c>
      <c r="E508" s="44"/>
      <c r="F508" s="46">
        <v>1500</v>
      </c>
      <c r="G508" s="47"/>
      <c r="H508" s="47"/>
      <c r="I508" s="48">
        <v>1500</v>
      </c>
      <c r="J508" s="46">
        <v>0</v>
      </c>
      <c r="K508" s="47"/>
      <c r="L508" s="47"/>
      <c r="M508" s="49">
        <v>0</v>
      </c>
      <c r="N508" s="50">
        <f t="shared" si="172"/>
        <v>0</v>
      </c>
      <c r="O508" s="40"/>
      <c r="P508" s="40"/>
      <c r="Q508" s="40">
        <f t="shared" si="172"/>
        <v>0</v>
      </c>
    </row>
    <row r="509" spans="1:17" ht="22.5" customHeight="1">
      <c r="A509" s="74"/>
      <c r="B509" s="74"/>
      <c r="C509" s="74"/>
      <c r="D509" s="51"/>
      <c r="E509" s="44" t="s">
        <v>655</v>
      </c>
      <c r="F509" s="46">
        <v>1500</v>
      </c>
      <c r="G509" s="47"/>
      <c r="H509" s="47"/>
      <c r="I509" s="48">
        <v>1500</v>
      </c>
      <c r="J509" s="46">
        <v>0</v>
      </c>
      <c r="K509" s="47"/>
      <c r="L509" s="47"/>
      <c r="M509" s="49">
        <v>0</v>
      </c>
      <c r="N509" s="50">
        <f t="shared" si="172"/>
        <v>0</v>
      </c>
      <c r="O509" s="40"/>
      <c r="P509" s="40"/>
      <c r="Q509" s="40">
        <f t="shared" si="172"/>
        <v>0</v>
      </c>
    </row>
    <row r="510" spans="1:17" ht="34.5" customHeight="1">
      <c r="A510" s="79" t="s">
        <v>224</v>
      </c>
      <c r="B510" s="79" t="s">
        <v>651</v>
      </c>
      <c r="C510" s="79" t="s">
        <v>652</v>
      </c>
      <c r="D510" s="70" t="s">
        <v>213</v>
      </c>
      <c r="E510" s="44"/>
      <c r="F510" s="46">
        <v>1500</v>
      </c>
      <c r="G510" s="47"/>
      <c r="H510" s="47"/>
      <c r="I510" s="48">
        <v>1500</v>
      </c>
      <c r="J510" s="46">
        <v>0</v>
      </c>
      <c r="K510" s="47"/>
      <c r="L510" s="47"/>
      <c r="M510" s="49">
        <v>0</v>
      </c>
      <c r="N510" s="50">
        <f t="shared" si="172"/>
        <v>0</v>
      </c>
      <c r="O510" s="40"/>
      <c r="P510" s="40"/>
      <c r="Q510" s="40">
        <f t="shared" si="172"/>
        <v>0</v>
      </c>
    </row>
    <row r="511" spans="1:17" ht="73.5" customHeight="1">
      <c r="A511" s="79"/>
      <c r="B511" s="79"/>
      <c r="C511" s="79"/>
      <c r="D511" s="71" t="s">
        <v>212</v>
      </c>
      <c r="E511" s="44"/>
      <c r="F511" s="46">
        <v>1500</v>
      </c>
      <c r="G511" s="47"/>
      <c r="H511" s="47"/>
      <c r="I511" s="48">
        <v>1500</v>
      </c>
      <c r="J511" s="46">
        <v>0</v>
      </c>
      <c r="K511" s="47"/>
      <c r="L511" s="47"/>
      <c r="M511" s="49">
        <v>0</v>
      </c>
      <c r="N511" s="50">
        <f t="shared" si="172"/>
        <v>0</v>
      </c>
      <c r="O511" s="40"/>
      <c r="P511" s="40"/>
      <c r="Q511" s="40">
        <f t="shared" si="172"/>
        <v>0</v>
      </c>
    </row>
    <row r="512" spans="1:17" ht="22.5" customHeight="1">
      <c r="A512" s="79"/>
      <c r="B512" s="79"/>
      <c r="C512" s="79"/>
      <c r="D512" s="51"/>
      <c r="E512" s="44" t="s">
        <v>655</v>
      </c>
      <c r="F512" s="46">
        <v>1500</v>
      </c>
      <c r="G512" s="47"/>
      <c r="H512" s="47"/>
      <c r="I512" s="48">
        <v>1500</v>
      </c>
      <c r="J512" s="46">
        <v>0</v>
      </c>
      <c r="K512" s="47"/>
      <c r="L512" s="47"/>
      <c r="M512" s="49">
        <v>0</v>
      </c>
      <c r="N512" s="50">
        <f t="shared" si="172"/>
        <v>0</v>
      </c>
      <c r="O512" s="40"/>
      <c r="P512" s="40"/>
      <c r="Q512" s="40">
        <f t="shared" si="172"/>
        <v>0</v>
      </c>
    </row>
    <row r="513" spans="1:17" s="35" customFormat="1" ht="25.5" customHeight="1">
      <c r="A513" s="84" t="s">
        <v>14</v>
      </c>
      <c r="B513" s="84" t="s">
        <v>468</v>
      </c>
      <c r="C513" s="84" t="s">
        <v>467</v>
      </c>
      <c r="D513" s="62" t="s">
        <v>16</v>
      </c>
      <c r="E513" s="33"/>
      <c r="F513" s="19">
        <f>F514+F517+F519</f>
        <v>31025.1</v>
      </c>
      <c r="G513" s="20">
        <f t="shared" ref="G513:M513" si="173">G514+G517+G519</f>
        <v>26901.14</v>
      </c>
      <c r="H513" s="20">
        <f t="shared" si="173"/>
        <v>598.86</v>
      </c>
      <c r="I513" s="21">
        <f t="shared" si="173"/>
        <v>3525.1</v>
      </c>
      <c r="J513" s="19">
        <f t="shared" si="173"/>
        <v>2374.9363699999999</v>
      </c>
      <c r="K513" s="20">
        <f t="shared" si="173"/>
        <v>0</v>
      </c>
      <c r="L513" s="20">
        <f t="shared" si="173"/>
        <v>0</v>
      </c>
      <c r="M513" s="22">
        <f t="shared" si="173"/>
        <v>2374.9363699999999</v>
      </c>
      <c r="N513" s="20">
        <f t="shared" si="159"/>
        <v>7.6548870753035443</v>
      </c>
      <c r="O513" s="20"/>
      <c r="P513" s="20"/>
      <c r="Q513" s="20">
        <f t="shared" si="169"/>
        <v>67.372170151201388</v>
      </c>
    </row>
    <row r="514" spans="1:17" s="35" customFormat="1" ht="37.5" customHeight="1">
      <c r="A514" s="85"/>
      <c r="B514" s="85"/>
      <c r="C514" s="85"/>
      <c r="D514" s="55" t="s">
        <v>165</v>
      </c>
      <c r="E514" s="30"/>
      <c r="F514" s="25">
        <f>F515+F516</f>
        <v>3315.2</v>
      </c>
      <c r="G514" s="26"/>
      <c r="H514" s="26"/>
      <c r="I514" s="27">
        <f t="shared" ref="I514:M514" si="174">I515+I516</f>
        <v>3315.2</v>
      </c>
      <c r="J514" s="25">
        <f t="shared" si="174"/>
        <v>2374.9363699999999</v>
      </c>
      <c r="K514" s="26">
        <f t="shared" si="174"/>
        <v>0</v>
      </c>
      <c r="L514" s="26">
        <f t="shared" si="174"/>
        <v>0</v>
      </c>
      <c r="M514" s="28">
        <f t="shared" si="174"/>
        <v>2374.9363699999999</v>
      </c>
      <c r="N514" s="26">
        <f t="shared" si="159"/>
        <v>71.637800736003868</v>
      </c>
      <c r="O514" s="26"/>
      <c r="P514" s="27"/>
      <c r="Q514" s="25">
        <f t="shared" si="169"/>
        <v>71.637800736003868</v>
      </c>
    </row>
    <row r="515" spans="1:17" s="35" customFormat="1" ht="12">
      <c r="A515" s="85"/>
      <c r="B515" s="85"/>
      <c r="C515" s="85"/>
      <c r="D515" s="10"/>
      <c r="E515" s="30" t="s">
        <v>470</v>
      </c>
      <c r="F515" s="25">
        <v>3250</v>
      </c>
      <c r="G515" s="26"/>
      <c r="H515" s="26"/>
      <c r="I515" s="27">
        <v>3250</v>
      </c>
      <c r="J515" s="25">
        <v>2346.2813799999999</v>
      </c>
      <c r="K515" s="26"/>
      <c r="L515" s="26"/>
      <c r="M515" s="28">
        <v>2346.2813799999999</v>
      </c>
      <c r="N515" s="26">
        <f t="shared" ref="N515:N516" si="175">J515/F515*100</f>
        <v>72.193273230769222</v>
      </c>
      <c r="O515" s="26"/>
      <c r="P515" s="26"/>
      <c r="Q515" s="26">
        <f t="shared" ref="Q515:Q516" si="176">M515/I515*100</f>
        <v>72.193273230769222</v>
      </c>
    </row>
    <row r="516" spans="1:17" s="35" customFormat="1" ht="12">
      <c r="A516" s="85"/>
      <c r="B516" s="85"/>
      <c r="C516" s="85"/>
      <c r="D516" s="10"/>
      <c r="E516" s="30" t="s">
        <v>471</v>
      </c>
      <c r="F516" s="25">
        <v>65.2</v>
      </c>
      <c r="G516" s="26"/>
      <c r="H516" s="26"/>
      <c r="I516" s="27">
        <v>65.2</v>
      </c>
      <c r="J516" s="25">
        <v>28.654990000000002</v>
      </c>
      <c r="K516" s="26"/>
      <c r="L516" s="26"/>
      <c r="M516" s="28">
        <v>28.654990000000002</v>
      </c>
      <c r="N516" s="26">
        <f t="shared" si="175"/>
        <v>43.949371165644173</v>
      </c>
      <c r="O516" s="26"/>
      <c r="P516" s="26"/>
      <c r="Q516" s="26">
        <f t="shared" si="176"/>
        <v>43.949371165644173</v>
      </c>
    </row>
    <row r="517" spans="1:17" s="35" customFormat="1" ht="60">
      <c r="A517" s="85"/>
      <c r="B517" s="85"/>
      <c r="C517" s="85"/>
      <c r="D517" s="59" t="s">
        <v>472</v>
      </c>
      <c r="E517" s="30"/>
      <c r="F517" s="25">
        <v>209.9</v>
      </c>
      <c r="G517" s="26"/>
      <c r="H517" s="26"/>
      <c r="I517" s="27">
        <v>209.9</v>
      </c>
      <c r="J517" s="25">
        <v>0</v>
      </c>
      <c r="K517" s="26">
        <v>0</v>
      </c>
      <c r="L517" s="26">
        <v>0</v>
      </c>
      <c r="M517" s="28">
        <v>0</v>
      </c>
      <c r="N517" s="26">
        <f>J517/F517*100</f>
        <v>0</v>
      </c>
      <c r="O517" s="26"/>
      <c r="P517" s="27"/>
      <c r="Q517" s="25">
        <f t="shared" si="169"/>
        <v>0</v>
      </c>
    </row>
    <row r="518" spans="1:17" s="35" customFormat="1" ht="12">
      <c r="A518" s="85"/>
      <c r="B518" s="85"/>
      <c r="C518" s="85"/>
      <c r="D518" s="60"/>
      <c r="E518" s="30" t="s">
        <v>473</v>
      </c>
      <c r="F518" s="25">
        <v>209.9</v>
      </c>
      <c r="G518" s="26"/>
      <c r="H518" s="26"/>
      <c r="I518" s="27">
        <v>209.9</v>
      </c>
      <c r="J518" s="25">
        <v>0</v>
      </c>
      <c r="K518" s="26"/>
      <c r="L518" s="26"/>
      <c r="M518" s="28">
        <v>0</v>
      </c>
      <c r="N518" s="26">
        <f t="shared" si="159"/>
        <v>0</v>
      </c>
      <c r="O518" s="26"/>
      <c r="P518" s="26"/>
      <c r="Q518" s="26">
        <f t="shared" si="169"/>
        <v>0</v>
      </c>
    </row>
    <row r="519" spans="1:17" s="35" customFormat="1" ht="36">
      <c r="A519" s="85"/>
      <c r="B519" s="85"/>
      <c r="C519" s="85"/>
      <c r="D519" s="59" t="s">
        <v>562</v>
      </c>
      <c r="E519" s="30"/>
      <c r="F519" s="25">
        <f t="shared" ref="F519:F520" si="177">G519+H519+I519</f>
        <v>27500</v>
      </c>
      <c r="G519" s="26">
        <v>26901.14</v>
      </c>
      <c r="H519" s="26">
        <v>598.86</v>
      </c>
      <c r="I519" s="27">
        <v>0</v>
      </c>
      <c r="J519" s="25">
        <v>0</v>
      </c>
      <c r="K519" s="26">
        <v>0</v>
      </c>
      <c r="L519" s="26">
        <v>0</v>
      </c>
      <c r="M519" s="28">
        <v>0</v>
      </c>
      <c r="N519" s="26">
        <f>J519/F519*100</f>
        <v>0</v>
      </c>
      <c r="O519" s="26"/>
      <c r="P519" s="27"/>
      <c r="Q519" s="25" t="e">
        <f t="shared" si="169"/>
        <v>#DIV/0!</v>
      </c>
    </row>
    <row r="520" spans="1:17" s="35" customFormat="1" ht="12">
      <c r="A520" s="86"/>
      <c r="B520" s="86"/>
      <c r="C520" s="86"/>
      <c r="D520" s="60"/>
      <c r="E520" s="30" t="s">
        <v>561</v>
      </c>
      <c r="F520" s="25">
        <f t="shared" si="177"/>
        <v>27500</v>
      </c>
      <c r="G520" s="26">
        <v>26901.14</v>
      </c>
      <c r="H520" s="26">
        <v>598.86</v>
      </c>
      <c r="I520" s="27">
        <v>0</v>
      </c>
      <c r="J520" s="25">
        <v>0</v>
      </c>
      <c r="K520" s="26">
        <v>0</v>
      </c>
      <c r="L520" s="26">
        <v>0</v>
      </c>
      <c r="M520" s="28">
        <v>0</v>
      </c>
      <c r="N520" s="26">
        <f t="shared" si="159"/>
        <v>0</v>
      </c>
      <c r="O520" s="26"/>
      <c r="P520" s="26"/>
      <c r="Q520" s="26" t="e">
        <f t="shared" si="169"/>
        <v>#DIV/0!</v>
      </c>
    </row>
    <row r="521" spans="1:17" s="24" customFormat="1" ht="23.25" customHeight="1">
      <c r="A521" s="107" t="s">
        <v>17</v>
      </c>
      <c r="B521" s="107" t="s">
        <v>166</v>
      </c>
      <c r="C521" s="107" t="s">
        <v>475</v>
      </c>
      <c r="D521" s="55" t="s">
        <v>16</v>
      </c>
      <c r="E521" s="30"/>
      <c r="F521" s="25">
        <f>F522</f>
        <v>3315.2</v>
      </c>
      <c r="G521" s="26">
        <f t="shared" ref="G521" si="178">G522</f>
        <v>0</v>
      </c>
      <c r="H521" s="26">
        <f t="shared" ref="H521" si="179">H522</f>
        <v>0</v>
      </c>
      <c r="I521" s="27">
        <f t="shared" ref="I521" si="180">I522</f>
        <v>3315.2</v>
      </c>
      <c r="J521" s="25">
        <f t="shared" ref="J521" si="181">J522</f>
        <v>2374.9363699999999</v>
      </c>
      <c r="K521" s="26">
        <f t="shared" ref="K521" si="182">K522</f>
        <v>0</v>
      </c>
      <c r="L521" s="26">
        <f t="shared" ref="L521" si="183">L522</f>
        <v>0</v>
      </c>
      <c r="M521" s="28">
        <f t="shared" ref="M521" si="184">M522</f>
        <v>2374.9363699999999</v>
      </c>
      <c r="N521" s="26">
        <f t="shared" si="159"/>
        <v>71.637800736003868</v>
      </c>
      <c r="O521" s="26"/>
      <c r="P521" s="26"/>
      <c r="Q521" s="26">
        <f t="shared" si="169"/>
        <v>71.637800736003868</v>
      </c>
    </row>
    <row r="522" spans="1:17" s="24" customFormat="1" ht="24.75" customHeight="1">
      <c r="A522" s="107"/>
      <c r="B522" s="107"/>
      <c r="C522" s="107"/>
      <c r="D522" s="55" t="s">
        <v>165</v>
      </c>
      <c r="E522" s="30"/>
      <c r="F522" s="25">
        <f>F523+F524</f>
        <v>3315.2</v>
      </c>
      <c r="G522" s="26"/>
      <c r="H522" s="26"/>
      <c r="I522" s="27">
        <f t="shared" ref="I522" si="185">I523+I524</f>
        <v>3315.2</v>
      </c>
      <c r="J522" s="25">
        <f t="shared" ref="J522" si="186">J523+J524</f>
        <v>2374.9363699999999</v>
      </c>
      <c r="K522" s="26">
        <f t="shared" ref="K522" si="187">K523+K524</f>
        <v>0</v>
      </c>
      <c r="L522" s="26">
        <f t="shared" ref="L522" si="188">L523+L524</f>
        <v>0</v>
      </c>
      <c r="M522" s="28">
        <f t="shared" ref="M522" si="189">M523+M524</f>
        <v>2374.9363699999999</v>
      </c>
      <c r="N522" s="26">
        <f t="shared" si="159"/>
        <v>71.637800736003868</v>
      </c>
      <c r="O522" s="26"/>
      <c r="P522" s="26"/>
      <c r="Q522" s="26">
        <f t="shared" si="169"/>
        <v>71.637800736003868</v>
      </c>
    </row>
    <row r="523" spans="1:17" s="24" customFormat="1" ht="12">
      <c r="A523" s="107"/>
      <c r="B523" s="107"/>
      <c r="C523" s="107"/>
      <c r="D523" s="10"/>
      <c r="E523" s="30" t="s">
        <v>470</v>
      </c>
      <c r="F523" s="25">
        <v>3250</v>
      </c>
      <c r="G523" s="26"/>
      <c r="H523" s="26"/>
      <c r="I523" s="27">
        <v>3250</v>
      </c>
      <c r="J523" s="25">
        <v>2346.2813799999999</v>
      </c>
      <c r="K523" s="26"/>
      <c r="L523" s="26"/>
      <c r="M523" s="28">
        <v>2346.2813799999999</v>
      </c>
      <c r="N523" s="26">
        <f t="shared" si="159"/>
        <v>72.193273230769222</v>
      </c>
      <c r="O523" s="26"/>
      <c r="P523" s="26"/>
      <c r="Q523" s="26">
        <f t="shared" si="169"/>
        <v>72.193273230769222</v>
      </c>
    </row>
    <row r="524" spans="1:17" s="24" customFormat="1" ht="12">
      <c r="A524" s="107"/>
      <c r="B524" s="107"/>
      <c r="C524" s="107"/>
      <c r="D524" s="10"/>
      <c r="E524" s="30" t="s">
        <v>471</v>
      </c>
      <c r="F524" s="25">
        <v>65.2</v>
      </c>
      <c r="G524" s="26"/>
      <c r="H524" s="26"/>
      <c r="I524" s="27">
        <v>65.2</v>
      </c>
      <c r="J524" s="25">
        <v>28.654990000000002</v>
      </c>
      <c r="K524" s="26"/>
      <c r="L524" s="26"/>
      <c r="M524" s="28">
        <v>28.654990000000002</v>
      </c>
      <c r="N524" s="26">
        <f t="shared" si="159"/>
        <v>43.949371165644173</v>
      </c>
      <c r="O524" s="26"/>
      <c r="P524" s="26"/>
      <c r="Q524" s="26">
        <f t="shared" si="169"/>
        <v>43.949371165644173</v>
      </c>
    </row>
    <row r="525" spans="1:17" s="24" customFormat="1" ht="44.25" customHeight="1">
      <c r="A525" s="107" t="s">
        <v>18</v>
      </c>
      <c r="B525" s="107" t="s">
        <v>469</v>
      </c>
      <c r="C525" s="107"/>
      <c r="D525" s="55" t="s">
        <v>16</v>
      </c>
      <c r="E525" s="30"/>
      <c r="F525" s="25">
        <f>F526</f>
        <v>3315.2</v>
      </c>
      <c r="G525" s="26">
        <f t="shared" ref="G525:M525" si="190">G526</f>
        <v>0</v>
      </c>
      <c r="H525" s="26">
        <f t="shared" si="190"/>
        <v>0</v>
      </c>
      <c r="I525" s="27">
        <f t="shared" si="190"/>
        <v>3315.2</v>
      </c>
      <c r="J525" s="25">
        <f t="shared" si="190"/>
        <v>2374.9363699999999</v>
      </c>
      <c r="K525" s="26">
        <f t="shared" si="190"/>
        <v>0</v>
      </c>
      <c r="L525" s="26">
        <f t="shared" si="190"/>
        <v>0</v>
      </c>
      <c r="M525" s="28">
        <f t="shared" si="190"/>
        <v>2374.9363699999999</v>
      </c>
      <c r="N525" s="26">
        <f t="shared" si="159"/>
        <v>71.637800736003868</v>
      </c>
      <c r="O525" s="26"/>
      <c r="P525" s="26"/>
      <c r="Q525" s="26">
        <f t="shared" si="169"/>
        <v>71.637800736003868</v>
      </c>
    </row>
    <row r="526" spans="1:17" s="24" customFormat="1" ht="45" customHeight="1">
      <c r="A526" s="107"/>
      <c r="B526" s="107"/>
      <c r="C526" s="107"/>
      <c r="D526" s="55" t="s">
        <v>165</v>
      </c>
      <c r="E526" s="30"/>
      <c r="F526" s="25">
        <f>F527+F528</f>
        <v>3315.2</v>
      </c>
      <c r="G526" s="26"/>
      <c r="H526" s="26"/>
      <c r="I526" s="27">
        <f t="shared" ref="I526:M526" si="191">I527+I528</f>
        <v>3315.2</v>
      </c>
      <c r="J526" s="25">
        <f t="shared" si="191"/>
        <v>2374.9363699999999</v>
      </c>
      <c r="K526" s="26">
        <f t="shared" si="191"/>
        <v>0</v>
      </c>
      <c r="L526" s="26">
        <f t="shared" si="191"/>
        <v>0</v>
      </c>
      <c r="M526" s="28">
        <f t="shared" si="191"/>
        <v>2374.9363699999999</v>
      </c>
      <c r="N526" s="26">
        <f t="shared" si="159"/>
        <v>71.637800736003868</v>
      </c>
      <c r="O526" s="26"/>
      <c r="P526" s="26"/>
      <c r="Q526" s="26">
        <f t="shared" si="169"/>
        <v>71.637800736003868</v>
      </c>
    </row>
    <row r="527" spans="1:17" s="24" customFormat="1" ht="12">
      <c r="A527" s="107"/>
      <c r="B527" s="107"/>
      <c r="C527" s="107"/>
      <c r="D527" s="10"/>
      <c r="E527" s="30" t="s">
        <v>470</v>
      </c>
      <c r="F527" s="25">
        <v>3250</v>
      </c>
      <c r="G527" s="26"/>
      <c r="H527" s="26"/>
      <c r="I527" s="27">
        <v>3250</v>
      </c>
      <c r="J527" s="25">
        <v>2346.2813799999999</v>
      </c>
      <c r="K527" s="26"/>
      <c r="L527" s="26"/>
      <c r="M527" s="28">
        <v>2346.2813799999999</v>
      </c>
      <c r="N527" s="26">
        <f t="shared" si="159"/>
        <v>72.193273230769222</v>
      </c>
      <c r="O527" s="26"/>
      <c r="P527" s="26"/>
      <c r="Q527" s="26">
        <f t="shared" si="169"/>
        <v>72.193273230769222</v>
      </c>
    </row>
    <row r="528" spans="1:17" s="24" customFormat="1" ht="12">
      <c r="A528" s="107"/>
      <c r="B528" s="107"/>
      <c r="C528" s="107"/>
      <c r="D528" s="10"/>
      <c r="E528" s="30" t="s">
        <v>471</v>
      </c>
      <c r="F528" s="25">
        <v>65.2</v>
      </c>
      <c r="G528" s="26"/>
      <c r="H528" s="26"/>
      <c r="I528" s="27">
        <v>65.2</v>
      </c>
      <c r="J528" s="25">
        <v>28.654990000000002</v>
      </c>
      <c r="K528" s="26"/>
      <c r="L528" s="26"/>
      <c r="M528" s="28">
        <v>28.654990000000002</v>
      </c>
      <c r="N528" s="26">
        <f t="shared" si="159"/>
        <v>43.949371165644173</v>
      </c>
      <c r="O528" s="26"/>
      <c r="P528" s="26"/>
      <c r="Q528" s="26">
        <f t="shared" si="169"/>
        <v>43.949371165644173</v>
      </c>
    </row>
    <row r="529" spans="1:17" s="2" customFormat="1" ht="60.75" customHeight="1">
      <c r="A529" s="79" t="s">
        <v>307</v>
      </c>
      <c r="B529" s="79" t="s">
        <v>167</v>
      </c>
      <c r="C529" s="79" t="s">
        <v>558</v>
      </c>
      <c r="D529" s="55" t="s">
        <v>16</v>
      </c>
      <c r="E529" s="30"/>
      <c r="F529" s="25">
        <v>3250</v>
      </c>
      <c r="G529" s="26"/>
      <c r="H529" s="26"/>
      <c r="I529" s="27">
        <v>3250</v>
      </c>
      <c r="J529" s="25">
        <v>2346.2813799999999</v>
      </c>
      <c r="K529" s="26"/>
      <c r="L529" s="26"/>
      <c r="M529" s="28">
        <v>2346.2813799999999</v>
      </c>
      <c r="N529" s="26">
        <f t="shared" si="159"/>
        <v>72.193273230769222</v>
      </c>
      <c r="O529" s="26"/>
      <c r="P529" s="26"/>
      <c r="Q529" s="26">
        <f t="shared" si="169"/>
        <v>72.193273230769222</v>
      </c>
    </row>
    <row r="530" spans="1:17" s="2" customFormat="1" ht="73.5" customHeight="1">
      <c r="A530" s="79"/>
      <c r="B530" s="79"/>
      <c r="C530" s="79"/>
      <c r="D530" s="59" t="s">
        <v>165</v>
      </c>
      <c r="E530" s="30"/>
      <c r="F530" s="25">
        <v>3250</v>
      </c>
      <c r="G530" s="26"/>
      <c r="H530" s="26"/>
      <c r="I530" s="27">
        <v>3250</v>
      </c>
      <c r="J530" s="25">
        <v>2346.2813799999999</v>
      </c>
      <c r="K530" s="26"/>
      <c r="L530" s="26"/>
      <c r="M530" s="28">
        <v>2346.2813799999999</v>
      </c>
      <c r="N530" s="26">
        <f t="shared" si="159"/>
        <v>72.193273230769222</v>
      </c>
      <c r="O530" s="26"/>
      <c r="P530" s="26"/>
      <c r="Q530" s="26">
        <f t="shared" si="169"/>
        <v>72.193273230769222</v>
      </c>
    </row>
    <row r="531" spans="1:17" s="2" customFormat="1" ht="69" customHeight="1">
      <c r="A531" s="79"/>
      <c r="B531" s="79"/>
      <c r="C531" s="79"/>
      <c r="D531" s="60"/>
      <c r="E531" s="30" t="s">
        <v>470</v>
      </c>
      <c r="F531" s="25">
        <v>3250</v>
      </c>
      <c r="G531" s="26"/>
      <c r="H531" s="26"/>
      <c r="I531" s="27">
        <v>3250</v>
      </c>
      <c r="J531" s="25">
        <v>2346.2813799999999</v>
      </c>
      <c r="K531" s="26"/>
      <c r="L531" s="26"/>
      <c r="M531" s="28">
        <v>2346.2813799999999</v>
      </c>
      <c r="N531" s="26">
        <f t="shared" si="159"/>
        <v>72.193273230769222</v>
      </c>
      <c r="O531" s="26"/>
      <c r="P531" s="26"/>
      <c r="Q531" s="26">
        <f t="shared" si="169"/>
        <v>72.193273230769222</v>
      </c>
    </row>
    <row r="532" spans="1:17" s="2" customFormat="1" ht="24" customHeight="1">
      <c r="A532" s="79" t="s">
        <v>474</v>
      </c>
      <c r="B532" s="79" t="s">
        <v>168</v>
      </c>
      <c r="C532" s="79" t="s">
        <v>559</v>
      </c>
      <c r="D532" s="55" t="s">
        <v>16</v>
      </c>
      <c r="E532" s="30"/>
      <c r="F532" s="25">
        <v>65.2</v>
      </c>
      <c r="G532" s="26"/>
      <c r="H532" s="26"/>
      <c r="I532" s="27">
        <v>65.2</v>
      </c>
      <c r="J532" s="25">
        <v>28.654990000000002</v>
      </c>
      <c r="K532" s="26"/>
      <c r="L532" s="26"/>
      <c r="M532" s="28">
        <v>28.654990000000002</v>
      </c>
      <c r="N532" s="26">
        <f t="shared" si="159"/>
        <v>43.949371165644173</v>
      </c>
      <c r="O532" s="26"/>
      <c r="P532" s="26"/>
      <c r="Q532" s="26">
        <f t="shared" si="169"/>
        <v>43.949371165644173</v>
      </c>
    </row>
    <row r="533" spans="1:17" s="2" customFormat="1" ht="45" customHeight="1">
      <c r="A533" s="79"/>
      <c r="B533" s="79"/>
      <c r="C533" s="79"/>
      <c r="D533" s="59" t="s">
        <v>165</v>
      </c>
      <c r="E533" s="30"/>
      <c r="F533" s="25">
        <v>65.2</v>
      </c>
      <c r="G533" s="26"/>
      <c r="H533" s="26"/>
      <c r="I533" s="27">
        <v>65.2</v>
      </c>
      <c r="J533" s="25">
        <v>28.654990000000002</v>
      </c>
      <c r="K533" s="26"/>
      <c r="L533" s="26"/>
      <c r="M533" s="28">
        <v>28.654990000000002</v>
      </c>
      <c r="N533" s="26">
        <f t="shared" si="159"/>
        <v>43.949371165644173</v>
      </c>
      <c r="O533" s="26"/>
      <c r="P533" s="26"/>
      <c r="Q533" s="26">
        <f t="shared" si="169"/>
        <v>43.949371165644173</v>
      </c>
    </row>
    <row r="534" spans="1:17" s="2" customFormat="1" ht="27" customHeight="1">
      <c r="A534" s="79"/>
      <c r="B534" s="79"/>
      <c r="C534" s="79"/>
      <c r="D534" s="60"/>
      <c r="E534" s="30" t="s">
        <v>471</v>
      </c>
      <c r="F534" s="25">
        <v>65.2</v>
      </c>
      <c r="G534" s="26"/>
      <c r="H534" s="26"/>
      <c r="I534" s="27">
        <v>65.2</v>
      </c>
      <c r="J534" s="25">
        <v>28.654990000000002</v>
      </c>
      <c r="K534" s="26"/>
      <c r="L534" s="26"/>
      <c r="M534" s="28">
        <v>28.654990000000002</v>
      </c>
      <c r="N534" s="26">
        <f t="shared" si="159"/>
        <v>43.949371165644173</v>
      </c>
      <c r="O534" s="26"/>
      <c r="P534" s="26"/>
      <c r="Q534" s="26">
        <f t="shared" si="169"/>
        <v>43.949371165644173</v>
      </c>
    </row>
    <row r="535" spans="1:17" s="2" customFormat="1" ht="34.5" customHeight="1">
      <c r="A535" s="79" t="s">
        <v>19</v>
      </c>
      <c r="B535" s="79" t="s">
        <v>169</v>
      </c>
      <c r="C535" s="79" t="s">
        <v>477</v>
      </c>
      <c r="D535" s="59" t="s">
        <v>16</v>
      </c>
      <c r="E535" s="30"/>
      <c r="F535" s="25">
        <v>209.9</v>
      </c>
      <c r="G535" s="26"/>
      <c r="H535" s="26"/>
      <c r="I535" s="27">
        <v>209.9</v>
      </c>
      <c r="J535" s="25">
        <v>0</v>
      </c>
      <c r="K535" s="26"/>
      <c r="L535" s="26"/>
      <c r="M535" s="28">
        <v>0</v>
      </c>
      <c r="N535" s="26">
        <f t="shared" si="159"/>
        <v>0</v>
      </c>
      <c r="O535" s="26"/>
      <c r="P535" s="26"/>
      <c r="Q535" s="26">
        <f t="shared" si="169"/>
        <v>0</v>
      </c>
    </row>
    <row r="536" spans="1:17" s="2" customFormat="1" ht="55.5" customHeight="1">
      <c r="A536" s="79"/>
      <c r="B536" s="79"/>
      <c r="C536" s="79"/>
      <c r="D536" s="59" t="s">
        <v>560</v>
      </c>
      <c r="E536" s="30"/>
      <c r="F536" s="25">
        <v>209.9</v>
      </c>
      <c r="G536" s="26"/>
      <c r="H536" s="26"/>
      <c r="I536" s="27">
        <v>209.9</v>
      </c>
      <c r="J536" s="25">
        <v>0</v>
      </c>
      <c r="K536" s="26"/>
      <c r="L536" s="26"/>
      <c r="M536" s="28">
        <v>0</v>
      </c>
      <c r="N536" s="26">
        <f t="shared" si="159"/>
        <v>0</v>
      </c>
      <c r="O536" s="26"/>
      <c r="P536" s="26"/>
      <c r="Q536" s="26">
        <f t="shared" si="169"/>
        <v>0</v>
      </c>
    </row>
    <row r="537" spans="1:17" s="2" customFormat="1" ht="22.5" customHeight="1">
      <c r="A537" s="79"/>
      <c r="B537" s="79"/>
      <c r="C537" s="79"/>
      <c r="D537" s="60"/>
      <c r="E537" s="30" t="s">
        <v>473</v>
      </c>
      <c r="F537" s="25">
        <v>209.9</v>
      </c>
      <c r="G537" s="26"/>
      <c r="H537" s="26"/>
      <c r="I537" s="27">
        <v>209.9</v>
      </c>
      <c r="J537" s="25">
        <v>0</v>
      </c>
      <c r="K537" s="26"/>
      <c r="L537" s="26"/>
      <c r="M537" s="28">
        <v>0</v>
      </c>
      <c r="N537" s="26">
        <f t="shared" si="159"/>
        <v>0</v>
      </c>
      <c r="O537" s="26"/>
      <c r="P537" s="26"/>
      <c r="Q537" s="26">
        <f t="shared" si="169"/>
        <v>0</v>
      </c>
    </row>
    <row r="538" spans="1:17" s="2" customFormat="1" ht="26.25" customHeight="1">
      <c r="A538" s="79" t="s">
        <v>20</v>
      </c>
      <c r="B538" s="79" t="s">
        <v>170</v>
      </c>
      <c r="C538" s="79" t="s">
        <v>476</v>
      </c>
      <c r="D538" s="55" t="s">
        <v>16</v>
      </c>
      <c r="E538" s="30"/>
      <c r="F538" s="25">
        <v>209.9</v>
      </c>
      <c r="G538" s="26"/>
      <c r="H538" s="26"/>
      <c r="I538" s="27">
        <v>209.9</v>
      </c>
      <c r="J538" s="25">
        <v>0</v>
      </c>
      <c r="K538" s="26"/>
      <c r="L538" s="26"/>
      <c r="M538" s="28">
        <v>0</v>
      </c>
      <c r="N538" s="26">
        <f t="shared" ref="N538:N607" si="192">J538/F538*100</f>
        <v>0</v>
      </c>
      <c r="O538" s="26"/>
      <c r="P538" s="26"/>
      <c r="Q538" s="26">
        <f t="shared" si="169"/>
        <v>0</v>
      </c>
    </row>
    <row r="539" spans="1:17" s="2" customFormat="1" ht="63" customHeight="1">
      <c r="A539" s="79"/>
      <c r="B539" s="79"/>
      <c r="C539" s="79"/>
      <c r="D539" s="59" t="s">
        <v>560</v>
      </c>
      <c r="E539" s="30"/>
      <c r="F539" s="25">
        <v>209.9</v>
      </c>
      <c r="G539" s="26"/>
      <c r="H539" s="26"/>
      <c r="I539" s="27">
        <v>209.9</v>
      </c>
      <c r="J539" s="25">
        <v>0</v>
      </c>
      <c r="K539" s="26"/>
      <c r="L539" s="26"/>
      <c r="M539" s="28">
        <v>0</v>
      </c>
      <c r="N539" s="26">
        <f t="shared" si="192"/>
        <v>0</v>
      </c>
      <c r="O539" s="26"/>
      <c r="P539" s="26"/>
      <c r="Q539" s="26">
        <f t="shared" si="169"/>
        <v>0</v>
      </c>
    </row>
    <row r="540" spans="1:17" s="2" customFormat="1" ht="15.75" customHeight="1">
      <c r="A540" s="79"/>
      <c r="B540" s="79"/>
      <c r="C540" s="79"/>
      <c r="D540" s="60"/>
      <c r="E540" s="30" t="s">
        <v>473</v>
      </c>
      <c r="F540" s="25">
        <v>209.9</v>
      </c>
      <c r="G540" s="26"/>
      <c r="H540" s="26"/>
      <c r="I540" s="27">
        <v>209.9</v>
      </c>
      <c r="J540" s="25">
        <v>0</v>
      </c>
      <c r="K540" s="26"/>
      <c r="L540" s="26"/>
      <c r="M540" s="28">
        <v>0</v>
      </c>
      <c r="N540" s="26">
        <f t="shared" si="192"/>
        <v>0</v>
      </c>
      <c r="O540" s="26"/>
      <c r="P540" s="26"/>
      <c r="Q540" s="26">
        <f t="shared" si="169"/>
        <v>0</v>
      </c>
    </row>
    <row r="541" spans="1:17" s="2" customFormat="1" ht="34.5" customHeight="1">
      <c r="A541" s="79" t="s">
        <v>171</v>
      </c>
      <c r="B541" s="79" t="s">
        <v>172</v>
      </c>
      <c r="C541" s="79" t="s">
        <v>563</v>
      </c>
      <c r="D541" s="59" t="s">
        <v>16</v>
      </c>
      <c r="E541" s="30"/>
      <c r="F541" s="25">
        <f t="shared" ref="F541" si="193">G541+H541+I541</f>
        <v>27500</v>
      </c>
      <c r="G541" s="26">
        <v>26901.14</v>
      </c>
      <c r="H541" s="26">
        <v>598.86</v>
      </c>
      <c r="I541" s="27">
        <v>0</v>
      </c>
      <c r="J541" s="25">
        <v>0</v>
      </c>
      <c r="K541" s="26">
        <v>0</v>
      </c>
      <c r="L541" s="26">
        <v>0</v>
      </c>
      <c r="M541" s="28">
        <v>0</v>
      </c>
      <c r="N541" s="26">
        <f t="shared" si="192"/>
        <v>0</v>
      </c>
      <c r="O541" s="26"/>
      <c r="P541" s="26"/>
      <c r="Q541" s="26" t="e">
        <f t="shared" si="169"/>
        <v>#DIV/0!</v>
      </c>
    </row>
    <row r="542" spans="1:17" s="2" customFormat="1" ht="41.25" customHeight="1">
      <c r="A542" s="79"/>
      <c r="B542" s="79"/>
      <c r="C542" s="79"/>
      <c r="D542" s="59" t="s">
        <v>562</v>
      </c>
      <c r="E542" s="30" t="s">
        <v>561</v>
      </c>
      <c r="F542" s="25">
        <f t="shared" ref="F542" si="194">G542+H542+I542</f>
        <v>27500</v>
      </c>
      <c r="G542" s="26">
        <v>26901.14</v>
      </c>
      <c r="H542" s="26">
        <v>598.86</v>
      </c>
      <c r="I542" s="27">
        <v>0</v>
      </c>
      <c r="J542" s="25">
        <v>0</v>
      </c>
      <c r="K542" s="26">
        <v>0</v>
      </c>
      <c r="L542" s="26">
        <v>0</v>
      </c>
      <c r="M542" s="28">
        <v>0</v>
      </c>
      <c r="N542" s="26">
        <f t="shared" si="192"/>
        <v>0</v>
      </c>
      <c r="O542" s="26"/>
      <c r="P542" s="26"/>
      <c r="Q542" s="26" t="e">
        <f t="shared" si="169"/>
        <v>#DIV/0!</v>
      </c>
    </row>
    <row r="543" spans="1:17" s="2" customFormat="1" ht="24" customHeight="1">
      <c r="A543" s="84" t="s">
        <v>14</v>
      </c>
      <c r="B543" s="84" t="s">
        <v>123</v>
      </c>
      <c r="C543" s="84"/>
      <c r="D543" s="11" t="s">
        <v>15</v>
      </c>
      <c r="E543" s="33"/>
      <c r="F543" s="19">
        <f>F544+F548</f>
        <v>146716.68575999999</v>
      </c>
      <c r="G543" s="20"/>
      <c r="H543" s="20">
        <f t="shared" ref="H543:M543" si="195">H544+H548</f>
        <v>125585.849</v>
      </c>
      <c r="I543" s="21">
        <f t="shared" si="195"/>
        <v>21130.836759999998</v>
      </c>
      <c r="J543" s="19">
        <f t="shared" si="195"/>
        <v>17972.569029999999</v>
      </c>
      <c r="K543" s="20">
        <f t="shared" si="195"/>
        <v>0</v>
      </c>
      <c r="L543" s="20">
        <f t="shared" si="195"/>
        <v>8886.4490000000005</v>
      </c>
      <c r="M543" s="22">
        <f t="shared" si="195"/>
        <v>9086.12003</v>
      </c>
      <c r="N543" s="20">
        <f t="shared" si="192"/>
        <v>12.24984665984047</v>
      </c>
      <c r="O543" s="20"/>
      <c r="P543" s="20">
        <f t="shared" ref="P543" si="196">L543/H543*100</f>
        <v>7.0759954809876708</v>
      </c>
      <c r="Q543" s="20">
        <f t="shared" ref="Q543" si="197">M543/I543*100</f>
        <v>42.999338517439767</v>
      </c>
    </row>
    <row r="544" spans="1:17" s="2" customFormat="1" ht="15" customHeight="1">
      <c r="A544" s="85"/>
      <c r="B544" s="85"/>
      <c r="C544" s="85"/>
      <c r="D544" s="87" t="s">
        <v>616</v>
      </c>
      <c r="E544" s="30"/>
      <c r="F544" s="25">
        <f>SUM(F545:F547)</f>
        <v>50141.96699999999</v>
      </c>
      <c r="G544" s="26"/>
      <c r="H544" s="26">
        <f t="shared" ref="H544:M544" si="198">SUM(H545:H547)</f>
        <v>34935.670209999997</v>
      </c>
      <c r="I544" s="27">
        <f t="shared" si="198"/>
        <v>15206.29679</v>
      </c>
      <c r="J544" s="25">
        <f t="shared" si="198"/>
        <v>5500</v>
      </c>
      <c r="K544" s="26"/>
      <c r="L544" s="26">
        <f t="shared" si="198"/>
        <v>0</v>
      </c>
      <c r="M544" s="28">
        <f t="shared" si="198"/>
        <v>5500</v>
      </c>
      <c r="N544" s="26">
        <f t="shared" si="192"/>
        <v>10.968855689287182</v>
      </c>
      <c r="O544" s="26"/>
      <c r="P544" s="26">
        <f t="shared" ref="P544:Q544" si="199">L544/H544*100</f>
        <v>0</v>
      </c>
      <c r="Q544" s="26">
        <f t="shared" si="199"/>
        <v>36.16922697192733</v>
      </c>
    </row>
    <row r="545" spans="1:17" s="2" customFormat="1" ht="30.75" customHeight="1">
      <c r="A545" s="85"/>
      <c r="B545" s="85"/>
      <c r="C545" s="85"/>
      <c r="D545" s="88"/>
      <c r="E545" s="30" t="s">
        <v>612</v>
      </c>
      <c r="F545" s="25">
        <v>5500</v>
      </c>
      <c r="G545" s="26"/>
      <c r="H545" s="26"/>
      <c r="I545" s="27">
        <v>5500</v>
      </c>
      <c r="J545" s="25">
        <v>5500</v>
      </c>
      <c r="K545" s="26"/>
      <c r="L545" s="26"/>
      <c r="M545" s="28">
        <v>5500</v>
      </c>
      <c r="N545" s="26">
        <f t="shared" ref="N545:N578" si="200">J545/F545*100</f>
        <v>100</v>
      </c>
      <c r="O545" s="26"/>
      <c r="P545" s="26"/>
      <c r="Q545" s="26">
        <f t="shared" ref="Q545:Q572" si="201">M545/I545*100</f>
        <v>100</v>
      </c>
    </row>
    <row r="546" spans="1:17" s="2" customFormat="1" ht="30.75" customHeight="1">
      <c r="A546" s="85"/>
      <c r="B546" s="85"/>
      <c r="C546" s="85"/>
      <c r="D546" s="88"/>
      <c r="E546" s="30" t="s">
        <v>621</v>
      </c>
      <c r="F546" s="25">
        <f>H546+I546</f>
        <v>34975.166999999994</v>
      </c>
      <c r="G546" s="26"/>
      <c r="H546" s="26">
        <v>34935.670209999997</v>
      </c>
      <c r="I546" s="27">
        <v>39.496789999999997</v>
      </c>
      <c r="J546" s="25">
        <v>0</v>
      </c>
      <c r="K546" s="26"/>
      <c r="L546" s="26">
        <v>0</v>
      </c>
      <c r="M546" s="28">
        <v>0</v>
      </c>
      <c r="N546" s="26">
        <f t="shared" si="200"/>
        <v>0</v>
      </c>
      <c r="O546" s="26"/>
      <c r="P546" s="26">
        <f t="shared" ref="P546:P578" si="202">L546/H546*100</f>
        <v>0</v>
      </c>
      <c r="Q546" s="26">
        <f t="shared" si="201"/>
        <v>0</v>
      </c>
    </row>
    <row r="547" spans="1:17" s="2" customFormat="1" ht="30.75" customHeight="1">
      <c r="A547" s="85"/>
      <c r="B547" s="85"/>
      <c r="C547" s="85"/>
      <c r="D547" s="88"/>
      <c r="E547" s="30" t="s">
        <v>622</v>
      </c>
      <c r="F547" s="25">
        <v>9666.7999999999993</v>
      </c>
      <c r="G547" s="26"/>
      <c r="H547" s="26"/>
      <c r="I547" s="27">
        <v>9666.7999999999993</v>
      </c>
      <c r="J547" s="25">
        <v>0</v>
      </c>
      <c r="K547" s="26"/>
      <c r="L547" s="26"/>
      <c r="M547" s="28">
        <v>0</v>
      </c>
      <c r="N547" s="26">
        <f t="shared" si="200"/>
        <v>0</v>
      </c>
      <c r="O547" s="26"/>
      <c r="P547" s="26"/>
      <c r="Q547" s="26">
        <f t="shared" si="201"/>
        <v>0</v>
      </c>
    </row>
    <row r="548" spans="1:17" s="2" customFormat="1" ht="24" customHeight="1">
      <c r="A548" s="85"/>
      <c r="B548" s="85"/>
      <c r="C548" s="85"/>
      <c r="D548" s="84" t="s">
        <v>617</v>
      </c>
      <c r="E548" s="30"/>
      <c r="F548" s="25">
        <f>SUM(F549:F552)</f>
        <v>96574.718760000003</v>
      </c>
      <c r="G548" s="26"/>
      <c r="H548" s="26">
        <f t="shared" ref="H548:M548" si="203">SUM(H549:H552)</f>
        <v>90650.178790000005</v>
      </c>
      <c r="I548" s="27">
        <f t="shared" si="203"/>
        <v>5924.5399699999998</v>
      </c>
      <c r="J548" s="25">
        <f t="shared" si="203"/>
        <v>12472.569030000001</v>
      </c>
      <c r="K548" s="26"/>
      <c r="L548" s="26">
        <f t="shared" si="203"/>
        <v>8886.4490000000005</v>
      </c>
      <c r="M548" s="28">
        <f t="shared" si="203"/>
        <v>3586.12003</v>
      </c>
      <c r="N548" s="26">
        <f t="shared" si="200"/>
        <v>12.914942119578789</v>
      </c>
      <c r="O548" s="26"/>
      <c r="P548" s="26">
        <f t="shared" si="202"/>
        <v>9.8030132081551962</v>
      </c>
      <c r="Q548" s="26">
        <f t="shared" si="201"/>
        <v>60.529932250587891</v>
      </c>
    </row>
    <row r="549" spans="1:17" s="2" customFormat="1" ht="45" customHeight="1">
      <c r="A549" s="85"/>
      <c r="B549" s="85"/>
      <c r="C549" s="85"/>
      <c r="D549" s="85"/>
      <c r="E549" s="30" t="s">
        <v>484</v>
      </c>
      <c r="F549" s="25">
        <v>8886.4490000000005</v>
      </c>
      <c r="G549" s="26"/>
      <c r="H549" s="26">
        <v>8886.4490000000005</v>
      </c>
      <c r="I549" s="27"/>
      <c r="J549" s="25">
        <v>8886.4490000000005</v>
      </c>
      <c r="K549" s="26"/>
      <c r="L549" s="26">
        <v>8886.4490000000005</v>
      </c>
      <c r="M549" s="28"/>
      <c r="N549" s="26">
        <f t="shared" si="200"/>
        <v>100</v>
      </c>
      <c r="O549" s="26"/>
      <c r="P549" s="26">
        <f t="shared" si="202"/>
        <v>100</v>
      </c>
      <c r="Q549" s="26"/>
    </row>
    <row r="550" spans="1:17" s="2" customFormat="1" ht="45" customHeight="1">
      <c r="A550" s="85"/>
      <c r="B550" s="85"/>
      <c r="C550" s="85"/>
      <c r="D550" s="85"/>
      <c r="E550" s="30" t="s">
        <v>623</v>
      </c>
      <c r="F550" s="25">
        <f>H550+I550</f>
        <v>66437.486000000004</v>
      </c>
      <c r="G550" s="26"/>
      <c r="H550" s="26">
        <v>66363.729789999998</v>
      </c>
      <c r="I550" s="27">
        <v>73.756209999999996</v>
      </c>
      <c r="J550" s="25">
        <v>0</v>
      </c>
      <c r="K550" s="26"/>
      <c r="L550" s="26">
        <v>0</v>
      </c>
      <c r="M550" s="28">
        <v>0</v>
      </c>
      <c r="N550" s="26">
        <f t="shared" si="200"/>
        <v>0</v>
      </c>
      <c r="O550" s="26"/>
      <c r="P550" s="26">
        <f t="shared" si="202"/>
        <v>0</v>
      </c>
      <c r="Q550" s="26">
        <f t="shared" si="201"/>
        <v>0</v>
      </c>
    </row>
    <row r="551" spans="1:17" s="2" customFormat="1" ht="45" customHeight="1">
      <c r="A551" s="85"/>
      <c r="B551" s="85"/>
      <c r="C551" s="85"/>
      <c r="D551" s="85"/>
      <c r="E551" s="30" t="s">
        <v>624</v>
      </c>
      <c r="F551" s="25">
        <v>5850.7837600000003</v>
      </c>
      <c r="G551" s="26"/>
      <c r="H551" s="26"/>
      <c r="I551" s="27">
        <v>5850.7837600000003</v>
      </c>
      <c r="J551" s="25">
        <v>3586.12003</v>
      </c>
      <c r="K551" s="26"/>
      <c r="L551" s="26"/>
      <c r="M551" s="28">
        <v>3586.12003</v>
      </c>
      <c r="N551" s="26">
        <f t="shared" si="200"/>
        <v>61.292985300827453</v>
      </c>
      <c r="O551" s="26"/>
      <c r="P551" s="26"/>
      <c r="Q551" s="26">
        <f t="shared" si="201"/>
        <v>61.292985300827453</v>
      </c>
    </row>
    <row r="552" spans="1:17" s="2" customFormat="1" ht="45" customHeight="1">
      <c r="A552" s="86"/>
      <c r="B552" s="86"/>
      <c r="C552" s="86"/>
      <c r="D552" s="86"/>
      <c r="E552" s="30" t="s">
        <v>625</v>
      </c>
      <c r="F552" s="25">
        <v>15400</v>
      </c>
      <c r="G552" s="26"/>
      <c r="H552" s="26">
        <v>15400</v>
      </c>
      <c r="I552" s="27"/>
      <c r="J552" s="25">
        <v>0</v>
      </c>
      <c r="K552" s="26"/>
      <c r="L552" s="26">
        <v>0</v>
      </c>
      <c r="M552" s="28"/>
      <c r="N552" s="26">
        <f t="shared" si="200"/>
        <v>0</v>
      </c>
      <c r="O552" s="26"/>
      <c r="P552" s="26">
        <f t="shared" si="202"/>
        <v>0</v>
      </c>
      <c r="Q552" s="26"/>
    </row>
    <row r="553" spans="1:17" s="2" customFormat="1" ht="34.5" customHeight="1">
      <c r="A553" s="79" t="s">
        <v>17</v>
      </c>
      <c r="B553" s="79" t="s">
        <v>124</v>
      </c>
      <c r="C553" s="79"/>
      <c r="D553" s="59" t="s">
        <v>15</v>
      </c>
      <c r="E553" s="30"/>
      <c r="F553" s="25">
        <f>F554+F555</f>
        <v>14386.449000000001</v>
      </c>
      <c r="G553" s="26"/>
      <c r="H553" s="26">
        <f t="shared" ref="H553:M553" si="204">H554+H555</f>
        <v>8886.4490000000005</v>
      </c>
      <c r="I553" s="27">
        <f t="shared" si="204"/>
        <v>5500</v>
      </c>
      <c r="J553" s="25">
        <f t="shared" si="204"/>
        <v>14386.449000000001</v>
      </c>
      <c r="K553" s="26"/>
      <c r="L553" s="26">
        <f t="shared" si="204"/>
        <v>8886.4490000000005</v>
      </c>
      <c r="M553" s="28">
        <f t="shared" si="204"/>
        <v>5500</v>
      </c>
      <c r="N553" s="26">
        <f t="shared" si="200"/>
        <v>100</v>
      </c>
      <c r="O553" s="26"/>
      <c r="P553" s="26">
        <f t="shared" si="202"/>
        <v>100</v>
      </c>
      <c r="Q553" s="26">
        <f t="shared" si="201"/>
        <v>100</v>
      </c>
    </row>
    <row r="554" spans="1:17" s="2" customFormat="1" ht="101.25" customHeight="1">
      <c r="A554" s="79"/>
      <c r="B554" s="79"/>
      <c r="C554" s="79"/>
      <c r="D554" s="12" t="s">
        <v>617</v>
      </c>
      <c r="E554" s="30" t="s">
        <v>484</v>
      </c>
      <c r="F554" s="25">
        <v>8886.4490000000005</v>
      </c>
      <c r="G554" s="26"/>
      <c r="H554" s="26">
        <v>8886.4490000000005</v>
      </c>
      <c r="I554" s="27"/>
      <c r="J554" s="25">
        <v>8886.4490000000005</v>
      </c>
      <c r="K554" s="26"/>
      <c r="L554" s="26">
        <v>8886.4490000000005</v>
      </c>
      <c r="M554" s="28"/>
      <c r="N554" s="26">
        <f t="shared" si="200"/>
        <v>100</v>
      </c>
      <c r="O554" s="26"/>
      <c r="P554" s="26">
        <f t="shared" si="202"/>
        <v>100</v>
      </c>
      <c r="Q554" s="26"/>
    </row>
    <row r="555" spans="1:17" s="2" customFormat="1" ht="117.75" customHeight="1">
      <c r="A555" s="79"/>
      <c r="B555" s="79"/>
      <c r="C555" s="79"/>
      <c r="D555" s="12" t="s">
        <v>616</v>
      </c>
      <c r="E555" s="30" t="s">
        <v>612</v>
      </c>
      <c r="F555" s="25">
        <v>5500</v>
      </c>
      <c r="G555" s="26"/>
      <c r="H555" s="26"/>
      <c r="I555" s="27">
        <v>5500</v>
      </c>
      <c r="J555" s="25">
        <v>5500</v>
      </c>
      <c r="K555" s="26"/>
      <c r="L555" s="26"/>
      <c r="M555" s="28">
        <v>5500</v>
      </c>
      <c r="N555" s="26">
        <f t="shared" si="200"/>
        <v>100</v>
      </c>
      <c r="O555" s="26"/>
      <c r="P555" s="26"/>
      <c r="Q555" s="26">
        <f t="shared" si="201"/>
        <v>100</v>
      </c>
    </row>
    <row r="556" spans="1:17" s="2" customFormat="1" ht="24" customHeight="1">
      <c r="A556" s="79" t="s">
        <v>23</v>
      </c>
      <c r="B556" s="79" t="s">
        <v>312</v>
      </c>
      <c r="C556" s="79" t="s">
        <v>483</v>
      </c>
      <c r="D556" s="59" t="s">
        <v>15</v>
      </c>
      <c r="E556" s="30"/>
      <c r="F556" s="25">
        <v>8886.4490000000005</v>
      </c>
      <c r="G556" s="26"/>
      <c r="H556" s="26">
        <v>8886.4490000000005</v>
      </c>
      <c r="I556" s="27"/>
      <c r="J556" s="25">
        <v>8886.4490000000005</v>
      </c>
      <c r="K556" s="26"/>
      <c r="L556" s="26">
        <v>8886.4490000000005</v>
      </c>
      <c r="M556" s="28"/>
      <c r="N556" s="26">
        <f t="shared" si="200"/>
        <v>100</v>
      </c>
      <c r="O556" s="26"/>
      <c r="P556" s="26">
        <f t="shared" si="202"/>
        <v>100</v>
      </c>
      <c r="Q556" s="26"/>
    </row>
    <row r="557" spans="1:17" s="2" customFormat="1" ht="74.25" customHeight="1">
      <c r="A557" s="79"/>
      <c r="B557" s="79"/>
      <c r="C557" s="79"/>
      <c r="D557" s="12" t="s">
        <v>296</v>
      </c>
      <c r="E557" s="30" t="s">
        <v>484</v>
      </c>
      <c r="F557" s="25">
        <v>8886.4490000000005</v>
      </c>
      <c r="G557" s="26"/>
      <c r="H557" s="26">
        <v>8886.4490000000005</v>
      </c>
      <c r="I557" s="27"/>
      <c r="J557" s="25">
        <v>8886.4490000000005</v>
      </c>
      <c r="K557" s="26"/>
      <c r="L557" s="26">
        <v>8886.4490000000005</v>
      </c>
      <c r="M557" s="28"/>
      <c r="N557" s="26">
        <f t="shared" si="200"/>
        <v>100</v>
      </c>
      <c r="O557" s="26"/>
      <c r="P557" s="26">
        <f t="shared" si="202"/>
        <v>100</v>
      </c>
      <c r="Q557" s="26"/>
    </row>
    <row r="558" spans="1:17" s="2" customFormat="1" ht="24" customHeight="1">
      <c r="A558" s="79" t="s">
        <v>125</v>
      </c>
      <c r="B558" s="79" t="s">
        <v>613</v>
      </c>
      <c r="C558" s="79" t="s">
        <v>614</v>
      </c>
      <c r="D558" s="59" t="s">
        <v>15</v>
      </c>
      <c r="E558" s="30"/>
      <c r="F558" s="25">
        <v>5500</v>
      </c>
      <c r="G558" s="26"/>
      <c r="H558" s="26"/>
      <c r="I558" s="27">
        <v>5500</v>
      </c>
      <c r="J558" s="25">
        <v>5500</v>
      </c>
      <c r="K558" s="26"/>
      <c r="L558" s="26"/>
      <c r="M558" s="28">
        <v>5500</v>
      </c>
      <c r="N558" s="26">
        <f t="shared" si="200"/>
        <v>100</v>
      </c>
      <c r="O558" s="26"/>
      <c r="P558" s="26"/>
      <c r="Q558" s="26">
        <f t="shared" si="201"/>
        <v>100</v>
      </c>
    </row>
    <row r="559" spans="1:17" s="2" customFormat="1" ht="74.25" customHeight="1">
      <c r="A559" s="79"/>
      <c r="B559" s="79"/>
      <c r="C559" s="79"/>
      <c r="D559" s="12" t="s">
        <v>615</v>
      </c>
      <c r="E559" s="30" t="s">
        <v>612</v>
      </c>
      <c r="F559" s="25">
        <v>5500</v>
      </c>
      <c r="G559" s="26"/>
      <c r="H559" s="26"/>
      <c r="I559" s="27">
        <v>5500</v>
      </c>
      <c r="J559" s="25">
        <v>5500</v>
      </c>
      <c r="K559" s="26"/>
      <c r="L559" s="26"/>
      <c r="M559" s="28">
        <v>5500</v>
      </c>
      <c r="N559" s="26">
        <f t="shared" si="200"/>
        <v>100</v>
      </c>
      <c r="O559" s="26"/>
      <c r="P559" s="26"/>
      <c r="Q559" s="26">
        <f t="shared" si="201"/>
        <v>100</v>
      </c>
    </row>
    <row r="560" spans="1:17" s="24" customFormat="1" ht="23.25" customHeight="1">
      <c r="A560" s="107" t="s">
        <v>19</v>
      </c>
      <c r="B560" s="107" t="s">
        <v>478</v>
      </c>
      <c r="C560" s="107"/>
      <c r="D560" s="55" t="s">
        <v>16</v>
      </c>
      <c r="E560" s="30"/>
      <c r="F560" s="25">
        <f>F561+F564</f>
        <v>116930.23676</v>
      </c>
      <c r="G560" s="26"/>
      <c r="H560" s="26">
        <f t="shared" ref="H560:M560" si="205">H561+H564</f>
        <v>101299.4</v>
      </c>
      <c r="I560" s="28">
        <f t="shared" si="205"/>
        <v>15630.836759999998</v>
      </c>
      <c r="J560" s="25">
        <f t="shared" si="205"/>
        <v>3586.12003</v>
      </c>
      <c r="K560" s="26"/>
      <c r="L560" s="26">
        <f t="shared" si="205"/>
        <v>0</v>
      </c>
      <c r="M560" s="28">
        <f t="shared" si="205"/>
        <v>3586.12003</v>
      </c>
      <c r="N560" s="26">
        <f t="shared" si="200"/>
        <v>3.0668885391556442</v>
      </c>
      <c r="O560" s="26"/>
      <c r="P560" s="26">
        <f t="shared" si="202"/>
        <v>0</v>
      </c>
      <c r="Q560" s="26">
        <f t="shared" si="201"/>
        <v>22.942597923977043</v>
      </c>
    </row>
    <row r="561" spans="1:17" s="24" customFormat="1" ht="75.75" customHeight="1">
      <c r="A561" s="107"/>
      <c r="B561" s="107"/>
      <c r="C561" s="107"/>
      <c r="D561" s="55" t="s">
        <v>616</v>
      </c>
      <c r="E561" s="30"/>
      <c r="F561" s="25">
        <f>F562+F563</f>
        <v>44641.96699999999</v>
      </c>
      <c r="G561" s="26"/>
      <c r="H561" s="26">
        <f t="shared" ref="H561:M561" si="206">H562+H563</f>
        <v>34935.670209999997</v>
      </c>
      <c r="I561" s="28">
        <f t="shared" si="206"/>
        <v>9706.2967899999985</v>
      </c>
      <c r="J561" s="25">
        <f t="shared" si="206"/>
        <v>0</v>
      </c>
      <c r="K561" s="26"/>
      <c r="L561" s="26">
        <f t="shared" si="206"/>
        <v>0</v>
      </c>
      <c r="M561" s="28">
        <f t="shared" si="206"/>
        <v>0</v>
      </c>
      <c r="N561" s="26">
        <f t="shared" si="200"/>
        <v>0</v>
      </c>
      <c r="O561" s="26"/>
      <c r="P561" s="26">
        <f t="shared" si="202"/>
        <v>0</v>
      </c>
      <c r="Q561" s="26">
        <f t="shared" si="201"/>
        <v>0</v>
      </c>
    </row>
    <row r="562" spans="1:17" s="24" customFormat="1" ht="13.5" customHeight="1">
      <c r="A562" s="107"/>
      <c r="B562" s="107"/>
      <c r="C562" s="107"/>
      <c r="D562" s="55"/>
      <c r="E562" s="30" t="s">
        <v>621</v>
      </c>
      <c r="F562" s="25">
        <f>H562+I562</f>
        <v>34975.166999999994</v>
      </c>
      <c r="G562" s="26"/>
      <c r="H562" s="26">
        <v>34935.670209999997</v>
      </c>
      <c r="I562" s="28">
        <v>39.496789999999997</v>
      </c>
      <c r="J562" s="25">
        <v>0</v>
      </c>
      <c r="K562" s="26"/>
      <c r="L562" s="26">
        <v>0</v>
      </c>
      <c r="M562" s="28">
        <v>0</v>
      </c>
      <c r="N562" s="26">
        <f t="shared" si="200"/>
        <v>0</v>
      </c>
      <c r="O562" s="26"/>
      <c r="P562" s="26">
        <f t="shared" si="202"/>
        <v>0</v>
      </c>
      <c r="Q562" s="26">
        <f t="shared" si="201"/>
        <v>0</v>
      </c>
    </row>
    <row r="563" spans="1:17" s="24" customFormat="1" ht="12">
      <c r="A563" s="107"/>
      <c r="B563" s="107"/>
      <c r="C563" s="107"/>
      <c r="D563" s="12"/>
      <c r="E563" s="30" t="s">
        <v>622</v>
      </c>
      <c r="F563" s="25">
        <v>9666.7999999999993</v>
      </c>
      <c r="G563" s="26"/>
      <c r="H563" s="26">
        <v>0</v>
      </c>
      <c r="I563" s="28">
        <v>9666.7999999999993</v>
      </c>
      <c r="J563" s="25">
        <v>0</v>
      </c>
      <c r="K563" s="26"/>
      <c r="L563" s="26">
        <v>0</v>
      </c>
      <c r="M563" s="28">
        <v>0</v>
      </c>
      <c r="N563" s="26">
        <f t="shared" si="200"/>
        <v>0</v>
      </c>
      <c r="O563" s="26"/>
      <c r="P563" s="26"/>
      <c r="Q563" s="26">
        <f t="shared" si="201"/>
        <v>0</v>
      </c>
    </row>
    <row r="564" spans="1:17" s="24" customFormat="1" ht="60" customHeight="1">
      <c r="A564" s="107"/>
      <c r="B564" s="107"/>
      <c r="C564" s="107"/>
      <c r="D564" s="12" t="s">
        <v>617</v>
      </c>
      <c r="E564" s="30"/>
      <c r="F564" s="25">
        <f>F565+F566</f>
        <v>72288.26976000001</v>
      </c>
      <c r="G564" s="26"/>
      <c r="H564" s="26">
        <f t="shared" ref="H564" si="207">H565+H566</f>
        <v>66363.729789999998</v>
      </c>
      <c r="I564" s="28">
        <f t="shared" ref="I564" si="208">I565+I566</f>
        <v>5924.5399699999998</v>
      </c>
      <c r="J564" s="25">
        <f t="shared" ref="J564" si="209">J565+J566</f>
        <v>3586.12003</v>
      </c>
      <c r="K564" s="26"/>
      <c r="L564" s="26">
        <f t="shared" ref="L564" si="210">L565+L566</f>
        <v>0</v>
      </c>
      <c r="M564" s="28">
        <f t="shared" ref="M564" si="211">M565+M566</f>
        <v>3586.12003</v>
      </c>
      <c r="N564" s="26">
        <f t="shared" si="200"/>
        <v>4.9608602362541863</v>
      </c>
      <c r="O564" s="26"/>
      <c r="P564" s="26">
        <f t="shared" si="202"/>
        <v>0</v>
      </c>
      <c r="Q564" s="26">
        <f t="shared" si="201"/>
        <v>60.529932250587891</v>
      </c>
    </row>
    <row r="565" spans="1:17" s="24" customFormat="1" ht="12">
      <c r="A565" s="107"/>
      <c r="B565" s="107"/>
      <c r="C565" s="107"/>
      <c r="D565" s="12"/>
      <c r="E565" s="30" t="s">
        <v>623</v>
      </c>
      <c r="F565" s="25">
        <f>H565+I565</f>
        <v>66437.486000000004</v>
      </c>
      <c r="G565" s="26"/>
      <c r="H565" s="26">
        <v>66363.729789999998</v>
      </c>
      <c r="I565" s="28">
        <v>73.756209999999996</v>
      </c>
      <c r="J565" s="25">
        <v>0</v>
      </c>
      <c r="K565" s="26"/>
      <c r="L565" s="26">
        <v>0</v>
      </c>
      <c r="M565" s="28">
        <v>0</v>
      </c>
      <c r="N565" s="26">
        <f t="shared" si="200"/>
        <v>0</v>
      </c>
      <c r="O565" s="26"/>
      <c r="P565" s="26">
        <f t="shared" si="202"/>
        <v>0</v>
      </c>
      <c r="Q565" s="26">
        <f t="shared" si="201"/>
        <v>0</v>
      </c>
    </row>
    <row r="566" spans="1:17" s="24" customFormat="1" ht="12">
      <c r="A566" s="107"/>
      <c r="B566" s="107"/>
      <c r="C566" s="107"/>
      <c r="D566" s="12"/>
      <c r="E566" s="30" t="s">
        <v>624</v>
      </c>
      <c r="F566" s="25">
        <v>5850.7837600000003</v>
      </c>
      <c r="G566" s="26"/>
      <c r="H566" s="26">
        <v>0</v>
      </c>
      <c r="I566" s="28">
        <v>5850.7837600000003</v>
      </c>
      <c r="J566" s="25">
        <v>3586.12003</v>
      </c>
      <c r="K566" s="26"/>
      <c r="L566" s="26">
        <v>0</v>
      </c>
      <c r="M566" s="28">
        <v>3586.12003</v>
      </c>
      <c r="N566" s="26">
        <f t="shared" si="200"/>
        <v>61.292985300827453</v>
      </c>
      <c r="O566" s="26"/>
      <c r="P566" s="26"/>
      <c r="Q566" s="26">
        <f t="shared" si="201"/>
        <v>61.292985300827453</v>
      </c>
    </row>
    <row r="567" spans="1:17" s="2" customFormat="1" ht="24">
      <c r="A567" s="117" t="s">
        <v>20</v>
      </c>
      <c r="B567" s="117" t="s">
        <v>127</v>
      </c>
      <c r="C567" s="118" t="s">
        <v>479</v>
      </c>
      <c r="D567" s="61" t="s">
        <v>16</v>
      </c>
      <c r="E567" s="30"/>
      <c r="F567" s="25">
        <f>F568+F569</f>
        <v>101412.65299999999</v>
      </c>
      <c r="G567" s="26"/>
      <c r="H567" s="26">
        <f t="shared" ref="H567:I567" si="212">H568+H569</f>
        <v>101299.4</v>
      </c>
      <c r="I567" s="28">
        <f t="shared" si="212"/>
        <v>113.25299999999999</v>
      </c>
      <c r="J567" s="25">
        <v>0</v>
      </c>
      <c r="K567" s="26"/>
      <c r="L567" s="26">
        <v>0</v>
      </c>
      <c r="M567" s="28">
        <v>0</v>
      </c>
      <c r="N567" s="26">
        <f t="shared" si="200"/>
        <v>0</v>
      </c>
      <c r="O567" s="26"/>
      <c r="P567" s="26">
        <f t="shared" si="202"/>
        <v>0</v>
      </c>
      <c r="Q567" s="26">
        <f t="shared" si="201"/>
        <v>0</v>
      </c>
    </row>
    <row r="568" spans="1:17" s="2" customFormat="1" ht="60.75" customHeight="1">
      <c r="A568" s="117"/>
      <c r="B568" s="117"/>
      <c r="C568" s="118"/>
      <c r="D568" s="12" t="s">
        <v>616</v>
      </c>
      <c r="E568" s="30" t="s">
        <v>621</v>
      </c>
      <c r="F568" s="25">
        <f>H568+I568</f>
        <v>34975.166999999994</v>
      </c>
      <c r="G568" s="26"/>
      <c r="H568" s="26">
        <v>34935.670209999997</v>
      </c>
      <c r="I568" s="28">
        <v>39.496789999999997</v>
      </c>
      <c r="J568" s="25">
        <v>0</v>
      </c>
      <c r="K568" s="26"/>
      <c r="L568" s="26">
        <v>0</v>
      </c>
      <c r="M568" s="28">
        <v>0</v>
      </c>
      <c r="N568" s="26">
        <f t="shared" si="200"/>
        <v>0</v>
      </c>
      <c r="O568" s="26"/>
      <c r="P568" s="26">
        <f t="shared" si="202"/>
        <v>0</v>
      </c>
      <c r="Q568" s="26">
        <f t="shared" si="201"/>
        <v>0</v>
      </c>
    </row>
    <row r="569" spans="1:17" s="2" customFormat="1" ht="60.75" customHeight="1">
      <c r="A569" s="117"/>
      <c r="B569" s="117"/>
      <c r="C569" s="118"/>
      <c r="D569" s="12" t="s">
        <v>617</v>
      </c>
      <c r="E569" s="30" t="s">
        <v>618</v>
      </c>
      <c r="F569" s="25">
        <f>H569+I569</f>
        <v>66437.486000000004</v>
      </c>
      <c r="G569" s="26"/>
      <c r="H569" s="26">
        <v>66363.729789999998</v>
      </c>
      <c r="I569" s="28">
        <v>73.756209999999996</v>
      </c>
      <c r="J569" s="25">
        <v>0</v>
      </c>
      <c r="K569" s="26"/>
      <c r="L569" s="26">
        <v>0</v>
      </c>
      <c r="M569" s="28">
        <v>0</v>
      </c>
      <c r="N569" s="26">
        <f t="shared" si="200"/>
        <v>0</v>
      </c>
      <c r="O569" s="26"/>
      <c r="P569" s="26">
        <f t="shared" si="202"/>
        <v>0</v>
      </c>
      <c r="Q569" s="26">
        <f t="shared" si="201"/>
        <v>0</v>
      </c>
    </row>
    <row r="570" spans="1:17" s="2" customFormat="1" ht="24">
      <c r="A570" s="119" t="s">
        <v>24</v>
      </c>
      <c r="B570" s="119" t="s">
        <v>128</v>
      </c>
      <c r="C570" s="122" t="s">
        <v>480</v>
      </c>
      <c r="D570" s="61" t="s">
        <v>16</v>
      </c>
      <c r="E570" s="30"/>
      <c r="F570" s="25">
        <f>F571+F572</f>
        <v>15517.58376</v>
      </c>
      <c r="G570" s="26"/>
      <c r="H570" s="26">
        <f t="shared" ref="H570:M570" si="213">H571+H572</f>
        <v>0</v>
      </c>
      <c r="I570" s="28">
        <f t="shared" si="213"/>
        <v>15517.58376</v>
      </c>
      <c r="J570" s="25">
        <f t="shared" si="213"/>
        <v>3586.12003</v>
      </c>
      <c r="K570" s="26"/>
      <c r="L570" s="26">
        <f t="shared" si="213"/>
        <v>0</v>
      </c>
      <c r="M570" s="28">
        <f t="shared" si="213"/>
        <v>3586.12003</v>
      </c>
      <c r="N570" s="26">
        <f t="shared" si="200"/>
        <v>23.110041392165815</v>
      </c>
      <c r="O570" s="26"/>
      <c r="P570" s="26"/>
      <c r="Q570" s="26">
        <f t="shared" si="201"/>
        <v>23.110041392165815</v>
      </c>
    </row>
    <row r="571" spans="1:17" s="2" customFormat="1" ht="57.75" customHeight="1">
      <c r="A571" s="120"/>
      <c r="B571" s="120"/>
      <c r="C571" s="123"/>
      <c r="D571" s="12" t="s">
        <v>616</v>
      </c>
      <c r="E571" s="30" t="s">
        <v>619</v>
      </c>
      <c r="F571" s="25">
        <v>9666.7999999999993</v>
      </c>
      <c r="G571" s="26"/>
      <c r="H571" s="26">
        <v>0</v>
      </c>
      <c r="I571" s="27">
        <v>9666.7999999999993</v>
      </c>
      <c r="J571" s="25">
        <v>0</v>
      </c>
      <c r="K571" s="26"/>
      <c r="L571" s="26">
        <v>0</v>
      </c>
      <c r="M571" s="28">
        <v>0</v>
      </c>
      <c r="N571" s="26">
        <f t="shared" si="200"/>
        <v>0</v>
      </c>
      <c r="O571" s="26"/>
      <c r="P571" s="26"/>
      <c r="Q571" s="26">
        <f t="shared" si="201"/>
        <v>0</v>
      </c>
    </row>
    <row r="572" spans="1:17" s="2" customFormat="1" ht="74.25" customHeight="1">
      <c r="A572" s="121"/>
      <c r="B572" s="121"/>
      <c r="C572" s="124"/>
      <c r="D572" s="12" t="s">
        <v>617</v>
      </c>
      <c r="E572" s="30" t="s">
        <v>620</v>
      </c>
      <c r="F572" s="25">
        <v>5850.7837600000003</v>
      </c>
      <c r="G572" s="26"/>
      <c r="H572" s="26">
        <v>0</v>
      </c>
      <c r="I572" s="27">
        <v>5850.7837600000003</v>
      </c>
      <c r="J572" s="25">
        <v>3586.12003</v>
      </c>
      <c r="K572" s="26"/>
      <c r="L572" s="26">
        <v>0</v>
      </c>
      <c r="M572" s="28">
        <v>3586.12003</v>
      </c>
      <c r="N572" s="26">
        <f t="shared" si="200"/>
        <v>61.292985300827453</v>
      </c>
      <c r="O572" s="26"/>
      <c r="P572" s="26"/>
      <c r="Q572" s="26">
        <f t="shared" si="201"/>
        <v>61.292985300827453</v>
      </c>
    </row>
    <row r="573" spans="1:17" s="2" customFormat="1" ht="24">
      <c r="A573" s="117" t="s">
        <v>126</v>
      </c>
      <c r="B573" s="117" t="s">
        <v>481</v>
      </c>
      <c r="C573" s="118"/>
      <c r="D573" s="61" t="s">
        <v>16</v>
      </c>
      <c r="E573" s="30"/>
      <c r="F573" s="25">
        <v>15400</v>
      </c>
      <c r="G573" s="26"/>
      <c r="H573" s="26">
        <v>15400</v>
      </c>
      <c r="I573" s="27"/>
      <c r="J573" s="25">
        <v>0</v>
      </c>
      <c r="K573" s="26"/>
      <c r="L573" s="26">
        <v>0</v>
      </c>
      <c r="M573" s="28"/>
      <c r="N573" s="26">
        <f t="shared" si="200"/>
        <v>0</v>
      </c>
      <c r="O573" s="26"/>
      <c r="P573" s="26">
        <f t="shared" si="202"/>
        <v>0</v>
      </c>
      <c r="Q573" s="26"/>
    </row>
    <row r="574" spans="1:17" s="2" customFormat="1" ht="12">
      <c r="A574" s="117"/>
      <c r="B574" s="117"/>
      <c r="C574" s="118"/>
      <c r="D574" s="117" t="s">
        <v>617</v>
      </c>
      <c r="E574" s="30" t="s">
        <v>299</v>
      </c>
      <c r="F574" s="25">
        <v>15400</v>
      </c>
      <c r="G574" s="26"/>
      <c r="H574" s="26">
        <v>15400</v>
      </c>
      <c r="I574" s="27"/>
      <c r="J574" s="25">
        <v>0</v>
      </c>
      <c r="K574" s="26"/>
      <c r="L574" s="26">
        <v>0</v>
      </c>
      <c r="M574" s="28"/>
      <c r="N574" s="26">
        <f t="shared" si="200"/>
        <v>0</v>
      </c>
      <c r="O574" s="26"/>
      <c r="P574" s="26">
        <f t="shared" si="202"/>
        <v>0</v>
      </c>
      <c r="Q574" s="26"/>
    </row>
    <row r="575" spans="1:17" s="2" customFormat="1" ht="93.75" customHeight="1">
      <c r="A575" s="117"/>
      <c r="B575" s="117"/>
      <c r="C575" s="118"/>
      <c r="D575" s="117"/>
      <c r="E575" s="30" t="s">
        <v>625</v>
      </c>
      <c r="F575" s="25">
        <v>15400</v>
      </c>
      <c r="G575" s="26"/>
      <c r="H575" s="26">
        <v>15400</v>
      </c>
      <c r="I575" s="27"/>
      <c r="J575" s="25">
        <v>0</v>
      </c>
      <c r="K575" s="26"/>
      <c r="L575" s="26">
        <v>0</v>
      </c>
      <c r="M575" s="28"/>
      <c r="N575" s="26">
        <f t="shared" si="200"/>
        <v>0</v>
      </c>
      <c r="O575" s="26"/>
      <c r="P575" s="26">
        <f t="shared" si="202"/>
        <v>0</v>
      </c>
      <c r="Q575" s="26"/>
    </row>
    <row r="576" spans="1:17" s="2" customFormat="1" ht="24">
      <c r="A576" s="117" t="s">
        <v>52</v>
      </c>
      <c r="B576" s="117" t="s">
        <v>482</v>
      </c>
      <c r="C576" s="118"/>
      <c r="D576" s="61" t="s">
        <v>16</v>
      </c>
      <c r="E576" s="30"/>
      <c r="F576" s="25">
        <v>15400</v>
      </c>
      <c r="G576" s="26"/>
      <c r="H576" s="26">
        <v>15400</v>
      </c>
      <c r="I576" s="27"/>
      <c r="J576" s="25">
        <v>0</v>
      </c>
      <c r="K576" s="26"/>
      <c r="L576" s="26">
        <v>0</v>
      </c>
      <c r="M576" s="28"/>
      <c r="N576" s="26">
        <f t="shared" si="200"/>
        <v>0</v>
      </c>
      <c r="O576" s="26"/>
      <c r="P576" s="26">
        <f t="shared" si="202"/>
        <v>0</v>
      </c>
      <c r="Q576" s="26"/>
    </row>
    <row r="577" spans="1:17" s="2" customFormat="1" ht="15" customHeight="1">
      <c r="A577" s="117"/>
      <c r="B577" s="117"/>
      <c r="C577" s="118"/>
      <c r="D577" s="117" t="s">
        <v>617</v>
      </c>
      <c r="E577" s="30" t="s">
        <v>299</v>
      </c>
      <c r="F577" s="25">
        <v>15400</v>
      </c>
      <c r="G577" s="26"/>
      <c r="H577" s="26">
        <v>15400</v>
      </c>
      <c r="I577" s="27"/>
      <c r="J577" s="25">
        <v>0</v>
      </c>
      <c r="K577" s="26"/>
      <c r="L577" s="26">
        <v>0</v>
      </c>
      <c r="M577" s="28"/>
      <c r="N577" s="26">
        <f t="shared" si="200"/>
        <v>0</v>
      </c>
      <c r="O577" s="26"/>
      <c r="P577" s="26">
        <f t="shared" si="202"/>
        <v>0</v>
      </c>
      <c r="Q577" s="26"/>
    </row>
    <row r="578" spans="1:17" s="2" customFormat="1" ht="89.25" customHeight="1">
      <c r="A578" s="117"/>
      <c r="B578" s="117"/>
      <c r="C578" s="118"/>
      <c r="D578" s="117"/>
      <c r="E578" s="30" t="s">
        <v>625</v>
      </c>
      <c r="F578" s="25">
        <v>15400</v>
      </c>
      <c r="G578" s="26"/>
      <c r="H578" s="26">
        <v>15400</v>
      </c>
      <c r="I578" s="27"/>
      <c r="J578" s="25">
        <v>0</v>
      </c>
      <c r="K578" s="26"/>
      <c r="L578" s="26">
        <v>0</v>
      </c>
      <c r="M578" s="28"/>
      <c r="N578" s="26">
        <f t="shared" si="200"/>
        <v>0</v>
      </c>
      <c r="O578" s="26"/>
      <c r="P578" s="26">
        <f t="shared" si="202"/>
        <v>0</v>
      </c>
      <c r="Q578" s="26"/>
    </row>
    <row r="579" spans="1:17" s="2" customFormat="1" ht="22.5" customHeight="1">
      <c r="A579" s="84" t="s">
        <v>27</v>
      </c>
      <c r="B579" s="84" t="s">
        <v>223</v>
      </c>
      <c r="C579" s="84" t="s">
        <v>485</v>
      </c>
      <c r="D579" s="62" t="s">
        <v>213</v>
      </c>
      <c r="E579" s="33"/>
      <c r="F579" s="19">
        <f>F580+F585</f>
        <v>5430.0059999999994</v>
      </c>
      <c r="G579" s="20">
        <f t="shared" ref="G579:M579" si="214">G580+G585</f>
        <v>0</v>
      </c>
      <c r="H579" s="20">
        <f t="shared" si="214"/>
        <v>0</v>
      </c>
      <c r="I579" s="21">
        <f t="shared" si="214"/>
        <v>5430.0059999999994</v>
      </c>
      <c r="J579" s="19">
        <f t="shared" si="214"/>
        <v>2936.3519999999999</v>
      </c>
      <c r="K579" s="20">
        <f t="shared" si="214"/>
        <v>0</v>
      </c>
      <c r="L579" s="20">
        <f t="shared" si="214"/>
        <v>0</v>
      </c>
      <c r="M579" s="22">
        <f t="shared" si="214"/>
        <v>2936.3519999999999</v>
      </c>
      <c r="N579" s="20">
        <f t="shared" si="192"/>
        <v>54.076404335464822</v>
      </c>
      <c r="O579" s="20"/>
      <c r="P579" s="20"/>
      <c r="Q579" s="20">
        <f t="shared" ref="Q579:Q640" si="215">M579/I579*100</f>
        <v>54.076404335464822</v>
      </c>
    </row>
    <row r="580" spans="1:17" s="2" customFormat="1" ht="66.75" customHeight="1">
      <c r="A580" s="85"/>
      <c r="B580" s="85"/>
      <c r="C580" s="85"/>
      <c r="D580" s="59" t="s">
        <v>173</v>
      </c>
      <c r="E580" s="30"/>
      <c r="F580" s="133">
        <f>F581+F582+F583+F584</f>
        <v>2485.806</v>
      </c>
      <c r="G580" s="29"/>
      <c r="H580" s="29"/>
      <c r="I580" s="134">
        <f>I581+I582+I583+I584</f>
        <v>2485.806</v>
      </c>
      <c r="J580" s="133">
        <f>J581+J582+J583+J584</f>
        <v>1027.74</v>
      </c>
      <c r="K580" s="29"/>
      <c r="L580" s="29"/>
      <c r="M580" s="135">
        <f>M581+M582+M583+M584</f>
        <v>1027.74</v>
      </c>
      <c r="N580" s="26">
        <f t="shared" si="192"/>
        <v>41.344336605511451</v>
      </c>
      <c r="O580" s="26"/>
      <c r="P580" s="26"/>
      <c r="Q580" s="26">
        <f t="shared" si="215"/>
        <v>41.344336605511451</v>
      </c>
    </row>
    <row r="581" spans="1:17" s="2" customFormat="1" ht="12">
      <c r="A581" s="85"/>
      <c r="B581" s="85"/>
      <c r="C581" s="85"/>
      <c r="D581" s="60"/>
      <c r="E581" s="30" t="s">
        <v>219</v>
      </c>
      <c r="F581" s="133">
        <v>400</v>
      </c>
      <c r="G581" s="29"/>
      <c r="H581" s="29"/>
      <c r="I581" s="134">
        <v>400</v>
      </c>
      <c r="J581" s="133">
        <v>0</v>
      </c>
      <c r="K581" s="29"/>
      <c r="L581" s="29"/>
      <c r="M581" s="135">
        <v>0</v>
      </c>
      <c r="N581" s="26">
        <f t="shared" si="192"/>
        <v>0</v>
      </c>
      <c r="O581" s="26"/>
      <c r="P581" s="26"/>
      <c r="Q581" s="26">
        <f t="shared" si="215"/>
        <v>0</v>
      </c>
    </row>
    <row r="582" spans="1:17" s="2" customFormat="1" ht="11.25" customHeight="1">
      <c r="A582" s="85"/>
      <c r="B582" s="85"/>
      <c r="C582" s="85"/>
      <c r="D582" s="56"/>
      <c r="E582" s="30" t="s">
        <v>221</v>
      </c>
      <c r="F582" s="133">
        <v>500</v>
      </c>
      <c r="G582" s="29"/>
      <c r="H582" s="29"/>
      <c r="I582" s="134">
        <v>500</v>
      </c>
      <c r="J582" s="133">
        <v>34.6</v>
      </c>
      <c r="K582" s="29"/>
      <c r="L582" s="29"/>
      <c r="M582" s="135">
        <v>34.6</v>
      </c>
      <c r="N582" s="26">
        <f t="shared" si="192"/>
        <v>6.92</v>
      </c>
      <c r="O582" s="26"/>
      <c r="P582" s="26"/>
      <c r="Q582" s="26">
        <f t="shared" si="215"/>
        <v>6.92</v>
      </c>
    </row>
    <row r="583" spans="1:17" s="2" customFormat="1" ht="11.25" customHeight="1">
      <c r="A583" s="85"/>
      <c r="B583" s="85"/>
      <c r="C583" s="85"/>
      <c r="D583" s="56"/>
      <c r="E583" s="30" t="s">
        <v>227</v>
      </c>
      <c r="F583" s="133">
        <v>1457.806</v>
      </c>
      <c r="G583" s="29"/>
      <c r="H583" s="29"/>
      <c r="I583" s="134">
        <v>1457.806</v>
      </c>
      <c r="J583" s="133">
        <v>960.95299999999997</v>
      </c>
      <c r="K583" s="29"/>
      <c r="L583" s="29"/>
      <c r="M583" s="135">
        <v>960.95299999999997</v>
      </c>
      <c r="N583" s="26">
        <f t="shared" si="192"/>
        <v>65.917755860519151</v>
      </c>
      <c r="O583" s="26"/>
      <c r="P583" s="26"/>
      <c r="Q583" s="26">
        <f t="shared" si="215"/>
        <v>65.917755860519151</v>
      </c>
    </row>
    <row r="584" spans="1:17" s="2" customFormat="1" ht="11.25" customHeight="1">
      <c r="A584" s="85"/>
      <c r="B584" s="85"/>
      <c r="C584" s="85"/>
      <c r="D584" s="56"/>
      <c r="E584" s="30" t="s">
        <v>226</v>
      </c>
      <c r="F584" s="133">
        <v>128</v>
      </c>
      <c r="G584" s="29"/>
      <c r="H584" s="29"/>
      <c r="I584" s="134">
        <v>128</v>
      </c>
      <c r="J584" s="133">
        <v>32.186999999999998</v>
      </c>
      <c r="K584" s="29"/>
      <c r="L584" s="29"/>
      <c r="M584" s="135">
        <v>32.186999999999998</v>
      </c>
      <c r="N584" s="26">
        <f t="shared" si="192"/>
        <v>25.146093749999999</v>
      </c>
      <c r="O584" s="26"/>
      <c r="P584" s="26"/>
      <c r="Q584" s="26">
        <f t="shared" si="215"/>
        <v>25.146093749999999</v>
      </c>
    </row>
    <row r="585" spans="1:17" s="2" customFormat="1" ht="84">
      <c r="A585" s="85"/>
      <c r="B585" s="85"/>
      <c r="C585" s="85"/>
      <c r="D585" s="59" t="s">
        <v>228</v>
      </c>
      <c r="E585" s="30"/>
      <c r="F585" s="133">
        <f>F586+F587</f>
        <v>2944.2</v>
      </c>
      <c r="G585" s="29"/>
      <c r="H585" s="29"/>
      <c r="I585" s="134">
        <f>I586+I587</f>
        <v>2944.2</v>
      </c>
      <c r="J585" s="133">
        <f>J586+J587</f>
        <v>1908.6119999999999</v>
      </c>
      <c r="K585" s="29"/>
      <c r="L585" s="29"/>
      <c r="M585" s="135">
        <f>M586+M587</f>
        <v>1908.6119999999999</v>
      </c>
      <c r="N585" s="26">
        <f t="shared" si="192"/>
        <v>64.826166700631745</v>
      </c>
      <c r="O585" s="26"/>
      <c r="P585" s="26"/>
      <c r="Q585" s="26">
        <f t="shared" si="215"/>
        <v>64.826166700631745</v>
      </c>
    </row>
    <row r="586" spans="1:17" s="2" customFormat="1" ht="12">
      <c r="A586" s="85"/>
      <c r="B586" s="85"/>
      <c r="C586" s="85"/>
      <c r="D586" s="59"/>
      <c r="E586" s="30" t="s">
        <v>229</v>
      </c>
      <c r="F586" s="133">
        <v>2752.2</v>
      </c>
      <c r="G586" s="29"/>
      <c r="H586" s="29"/>
      <c r="I586" s="134">
        <v>2752.2</v>
      </c>
      <c r="J586" s="133">
        <v>1887.0719999999999</v>
      </c>
      <c r="K586" s="29"/>
      <c r="L586" s="29"/>
      <c r="M586" s="135">
        <v>1887.0719999999999</v>
      </c>
      <c r="N586" s="26">
        <f t="shared" si="192"/>
        <v>68.565947242206235</v>
      </c>
      <c r="O586" s="26"/>
      <c r="P586" s="26"/>
      <c r="Q586" s="26">
        <f t="shared" si="215"/>
        <v>68.565947242206235</v>
      </c>
    </row>
    <row r="587" spans="1:17" s="2" customFormat="1" ht="12">
      <c r="A587" s="85"/>
      <c r="B587" s="85"/>
      <c r="C587" s="85"/>
      <c r="D587" s="59"/>
      <c r="E587" s="30" t="s">
        <v>230</v>
      </c>
      <c r="F587" s="133">
        <v>192</v>
      </c>
      <c r="G587" s="29"/>
      <c r="H587" s="29"/>
      <c r="I587" s="134">
        <v>192</v>
      </c>
      <c r="J587" s="133">
        <v>21.54</v>
      </c>
      <c r="K587" s="29"/>
      <c r="L587" s="29"/>
      <c r="M587" s="135">
        <v>21.54</v>
      </c>
      <c r="N587" s="26">
        <f t="shared" si="192"/>
        <v>11.21875</v>
      </c>
      <c r="O587" s="26"/>
      <c r="P587" s="26"/>
      <c r="Q587" s="26">
        <f t="shared" si="215"/>
        <v>11.21875</v>
      </c>
    </row>
    <row r="588" spans="1:17" s="2" customFormat="1" ht="34.5" customHeight="1">
      <c r="A588" s="79" t="s">
        <v>17</v>
      </c>
      <c r="B588" s="79" t="s">
        <v>486</v>
      </c>
      <c r="C588" s="79" t="s">
        <v>487</v>
      </c>
      <c r="D588" s="59" t="s">
        <v>15</v>
      </c>
      <c r="E588" s="30"/>
      <c r="F588" s="133">
        <v>900</v>
      </c>
      <c r="G588" s="29"/>
      <c r="H588" s="29"/>
      <c r="I588" s="134">
        <v>900</v>
      </c>
      <c r="J588" s="133">
        <v>34.6</v>
      </c>
      <c r="K588" s="29"/>
      <c r="L588" s="29"/>
      <c r="M588" s="135">
        <f>M589</f>
        <v>34.6</v>
      </c>
      <c r="N588" s="26">
        <f t="shared" si="192"/>
        <v>3.844444444444445</v>
      </c>
      <c r="O588" s="26"/>
      <c r="P588" s="26"/>
      <c r="Q588" s="26">
        <f t="shared" si="215"/>
        <v>3.844444444444445</v>
      </c>
    </row>
    <row r="589" spans="1:17" s="2" customFormat="1" ht="73.5" customHeight="1">
      <c r="A589" s="79"/>
      <c r="B589" s="79"/>
      <c r="C589" s="79"/>
      <c r="D589" s="59" t="s">
        <v>173</v>
      </c>
      <c r="E589" s="30"/>
      <c r="F589" s="133">
        <v>900</v>
      </c>
      <c r="G589" s="29"/>
      <c r="H589" s="29"/>
      <c r="I589" s="134">
        <v>900</v>
      </c>
      <c r="J589" s="133">
        <f>J590+J591</f>
        <v>34.6</v>
      </c>
      <c r="K589" s="29"/>
      <c r="L589" s="29"/>
      <c r="M589" s="135">
        <f>M590+M591</f>
        <v>34.6</v>
      </c>
      <c r="N589" s="26">
        <f t="shared" si="192"/>
        <v>3.844444444444445</v>
      </c>
      <c r="O589" s="26"/>
      <c r="P589" s="26"/>
      <c r="Q589" s="26">
        <f t="shared" si="215"/>
        <v>3.844444444444445</v>
      </c>
    </row>
    <row r="590" spans="1:17" s="2" customFormat="1" ht="20.25" customHeight="1">
      <c r="A590" s="79"/>
      <c r="B590" s="79"/>
      <c r="C590" s="79"/>
      <c r="D590" s="59"/>
      <c r="E590" s="30" t="s">
        <v>219</v>
      </c>
      <c r="F590" s="133">
        <v>400</v>
      </c>
      <c r="G590" s="29"/>
      <c r="H590" s="29"/>
      <c r="I590" s="134">
        <v>400</v>
      </c>
      <c r="J590" s="133">
        <v>0</v>
      </c>
      <c r="K590" s="29"/>
      <c r="L590" s="29"/>
      <c r="M590" s="135">
        <v>0</v>
      </c>
      <c r="N590" s="26">
        <f t="shared" si="192"/>
        <v>0</v>
      </c>
      <c r="O590" s="26"/>
      <c r="P590" s="26"/>
      <c r="Q590" s="26">
        <f t="shared" si="215"/>
        <v>0</v>
      </c>
    </row>
    <row r="591" spans="1:17" s="2" customFormat="1" ht="22.5" customHeight="1">
      <c r="A591" s="79"/>
      <c r="B591" s="79"/>
      <c r="C591" s="79"/>
      <c r="D591" s="60" t="s">
        <v>222</v>
      </c>
      <c r="E591" s="30" t="s">
        <v>221</v>
      </c>
      <c r="F591" s="133">
        <v>500</v>
      </c>
      <c r="G591" s="29"/>
      <c r="H591" s="29"/>
      <c r="I591" s="134">
        <v>500</v>
      </c>
      <c r="J591" s="133">
        <v>34.6</v>
      </c>
      <c r="K591" s="29"/>
      <c r="L591" s="29"/>
      <c r="M591" s="135">
        <v>34.6</v>
      </c>
      <c r="N591" s="26">
        <f t="shared" si="192"/>
        <v>6.92</v>
      </c>
      <c r="O591" s="26"/>
      <c r="P591" s="26"/>
      <c r="Q591" s="26">
        <f t="shared" si="215"/>
        <v>6.92</v>
      </c>
    </row>
    <row r="592" spans="1:17" s="2" customFormat="1" ht="34.5" customHeight="1">
      <c r="A592" s="79" t="s">
        <v>18</v>
      </c>
      <c r="B592" s="79" t="s">
        <v>216</v>
      </c>
      <c r="C592" s="79" t="s">
        <v>489</v>
      </c>
      <c r="D592" s="59" t="s">
        <v>15</v>
      </c>
      <c r="E592" s="30"/>
      <c r="F592" s="133">
        <v>900</v>
      </c>
      <c r="G592" s="29"/>
      <c r="H592" s="29"/>
      <c r="I592" s="134">
        <v>900</v>
      </c>
      <c r="J592" s="133">
        <v>34.6</v>
      </c>
      <c r="K592" s="29"/>
      <c r="L592" s="29"/>
      <c r="M592" s="135">
        <f>M593</f>
        <v>34.6</v>
      </c>
      <c r="N592" s="26">
        <f t="shared" si="192"/>
        <v>3.844444444444445</v>
      </c>
      <c r="O592" s="26"/>
      <c r="P592" s="26"/>
      <c r="Q592" s="26">
        <f t="shared" si="215"/>
        <v>3.844444444444445</v>
      </c>
    </row>
    <row r="593" spans="1:17" s="2" customFormat="1" ht="73.5" customHeight="1">
      <c r="A593" s="79"/>
      <c r="B593" s="79"/>
      <c r="C593" s="79"/>
      <c r="D593" s="59" t="s">
        <v>173</v>
      </c>
      <c r="E593" s="30"/>
      <c r="F593" s="133">
        <v>900</v>
      </c>
      <c r="G593" s="29"/>
      <c r="H593" s="29"/>
      <c r="I593" s="134">
        <v>900</v>
      </c>
      <c r="J593" s="133">
        <f>J594+J595</f>
        <v>34.6</v>
      </c>
      <c r="K593" s="29"/>
      <c r="L593" s="29"/>
      <c r="M593" s="135">
        <f>M594+M595</f>
        <v>34.6</v>
      </c>
      <c r="N593" s="26">
        <f t="shared" si="192"/>
        <v>3.844444444444445</v>
      </c>
      <c r="O593" s="26"/>
      <c r="P593" s="26"/>
      <c r="Q593" s="26">
        <f t="shared" si="215"/>
        <v>3.844444444444445</v>
      </c>
    </row>
    <row r="594" spans="1:17" s="2" customFormat="1" ht="21" customHeight="1">
      <c r="A594" s="79"/>
      <c r="B594" s="79"/>
      <c r="C594" s="79"/>
      <c r="D594" s="59"/>
      <c r="E594" s="30" t="s">
        <v>219</v>
      </c>
      <c r="F594" s="133">
        <v>400</v>
      </c>
      <c r="G594" s="29"/>
      <c r="H594" s="29"/>
      <c r="I594" s="134">
        <v>400</v>
      </c>
      <c r="J594" s="133">
        <v>0</v>
      </c>
      <c r="K594" s="29"/>
      <c r="L594" s="29"/>
      <c r="M594" s="135">
        <v>0</v>
      </c>
      <c r="N594" s="26">
        <f t="shared" si="192"/>
        <v>0</v>
      </c>
      <c r="O594" s="26"/>
      <c r="P594" s="26"/>
      <c r="Q594" s="26">
        <f t="shared" si="215"/>
        <v>0</v>
      </c>
    </row>
    <row r="595" spans="1:17" s="2" customFormat="1" ht="22.5" customHeight="1">
      <c r="A595" s="79"/>
      <c r="B595" s="79"/>
      <c r="C595" s="79"/>
      <c r="D595" s="60"/>
      <c r="E595" s="30" t="s">
        <v>221</v>
      </c>
      <c r="F595" s="133">
        <v>500</v>
      </c>
      <c r="G595" s="29"/>
      <c r="H595" s="29"/>
      <c r="I595" s="134">
        <v>500</v>
      </c>
      <c r="J595" s="133">
        <v>34.6</v>
      </c>
      <c r="K595" s="29"/>
      <c r="L595" s="29"/>
      <c r="M595" s="135">
        <v>34.6</v>
      </c>
      <c r="N595" s="26">
        <f t="shared" si="192"/>
        <v>6.92</v>
      </c>
      <c r="O595" s="26"/>
      <c r="P595" s="26"/>
      <c r="Q595" s="26">
        <f t="shared" si="215"/>
        <v>6.92</v>
      </c>
    </row>
    <row r="596" spans="1:17" s="2" customFormat="1" ht="34.5" customHeight="1">
      <c r="A596" s="79" t="s">
        <v>217</v>
      </c>
      <c r="B596" s="79" t="s">
        <v>488</v>
      </c>
      <c r="C596" s="79"/>
      <c r="D596" s="59" t="s">
        <v>213</v>
      </c>
      <c r="E596" s="30"/>
      <c r="F596" s="133">
        <v>400</v>
      </c>
      <c r="G596" s="29"/>
      <c r="H596" s="29"/>
      <c r="I596" s="134">
        <v>400</v>
      </c>
      <c r="J596" s="133">
        <v>0</v>
      </c>
      <c r="K596" s="29"/>
      <c r="L596" s="29"/>
      <c r="M596" s="135">
        <v>0</v>
      </c>
      <c r="N596" s="26">
        <f t="shared" si="192"/>
        <v>0</v>
      </c>
      <c r="O596" s="26"/>
      <c r="P596" s="26"/>
      <c r="Q596" s="26">
        <f t="shared" si="215"/>
        <v>0</v>
      </c>
    </row>
    <row r="597" spans="1:17" s="2" customFormat="1" ht="73.5" customHeight="1">
      <c r="A597" s="79"/>
      <c r="B597" s="79"/>
      <c r="C597" s="79"/>
      <c r="D597" s="59" t="s">
        <v>218</v>
      </c>
      <c r="E597" s="30"/>
      <c r="F597" s="133">
        <v>400</v>
      </c>
      <c r="G597" s="29"/>
      <c r="H597" s="29"/>
      <c r="I597" s="134">
        <v>400</v>
      </c>
      <c r="J597" s="133">
        <v>0</v>
      </c>
      <c r="K597" s="29"/>
      <c r="L597" s="29"/>
      <c r="M597" s="135">
        <v>0</v>
      </c>
      <c r="N597" s="26">
        <f t="shared" si="192"/>
        <v>0</v>
      </c>
      <c r="O597" s="26"/>
      <c r="P597" s="26"/>
      <c r="Q597" s="26">
        <f t="shared" si="215"/>
        <v>0</v>
      </c>
    </row>
    <row r="598" spans="1:17" s="2" customFormat="1" ht="22.5" customHeight="1">
      <c r="A598" s="79"/>
      <c r="B598" s="79"/>
      <c r="C598" s="79"/>
      <c r="D598" s="60"/>
      <c r="E598" s="30" t="s">
        <v>219</v>
      </c>
      <c r="F598" s="133">
        <v>400</v>
      </c>
      <c r="G598" s="29"/>
      <c r="H598" s="29"/>
      <c r="I598" s="134">
        <v>400</v>
      </c>
      <c r="J598" s="133">
        <v>0</v>
      </c>
      <c r="K598" s="29"/>
      <c r="L598" s="29"/>
      <c r="M598" s="135">
        <v>0</v>
      </c>
      <c r="N598" s="26">
        <f t="shared" si="192"/>
        <v>0</v>
      </c>
      <c r="O598" s="26"/>
      <c r="P598" s="26"/>
      <c r="Q598" s="26">
        <f t="shared" si="215"/>
        <v>0</v>
      </c>
    </row>
    <row r="599" spans="1:17" s="2" customFormat="1" ht="34.5" customHeight="1">
      <c r="A599" s="79" t="s">
        <v>220</v>
      </c>
      <c r="B599" s="79" t="s">
        <v>174</v>
      </c>
      <c r="C599" s="79"/>
      <c r="D599" s="59" t="s">
        <v>213</v>
      </c>
      <c r="E599" s="30"/>
      <c r="F599" s="133">
        <v>500</v>
      </c>
      <c r="G599" s="29"/>
      <c r="H599" s="29"/>
      <c r="I599" s="134">
        <v>500</v>
      </c>
      <c r="J599" s="133">
        <v>34.6</v>
      </c>
      <c r="K599" s="29"/>
      <c r="L599" s="29"/>
      <c r="M599" s="135">
        <v>34.6</v>
      </c>
      <c r="N599" s="26">
        <f t="shared" si="192"/>
        <v>6.92</v>
      </c>
      <c r="O599" s="26"/>
      <c r="P599" s="26"/>
      <c r="Q599" s="26">
        <f t="shared" si="215"/>
        <v>6.92</v>
      </c>
    </row>
    <row r="600" spans="1:17" s="2" customFormat="1" ht="73.5" customHeight="1">
      <c r="A600" s="79"/>
      <c r="B600" s="79"/>
      <c r="C600" s="79"/>
      <c r="D600" s="59" t="s">
        <v>218</v>
      </c>
      <c r="E600" s="30"/>
      <c r="F600" s="133">
        <v>500</v>
      </c>
      <c r="G600" s="29"/>
      <c r="H600" s="29"/>
      <c r="I600" s="134">
        <v>500</v>
      </c>
      <c r="J600" s="133">
        <v>34.6</v>
      </c>
      <c r="K600" s="29"/>
      <c r="L600" s="29"/>
      <c r="M600" s="135">
        <v>34.6</v>
      </c>
      <c r="N600" s="26">
        <f t="shared" si="192"/>
        <v>6.92</v>
      </c>
      <c r="O600" s="26"/>
      <c r="P600" s="26"/>
      <c r="Q600" s="26">
        <f t="shared" si="215"/>
        <v>6.92</v>
      </c>
    </row>
    <row r="601" spans="1:17" s="2" customFormat="1" ht="22.5" customHeight="1">
      <c r="A601" s="79"/>
      <c r="B601" s="79"/>
      <c r="C601" s="79"/>
      <c r="D601" s="60"/>
      <c r="E601" s="30" t="s">
        <v>221</v>
      </c>
      <c r="F601" s="133">
        <v>500</v>
      </c>
      <c r="G601" s="29"/>
      <c r="H601" s="29"/>
      <c r="I601" s="134">
        <v>500</v>
      </c>
      <c r="J601" s="133">
        <v>34.6</v>
      </c>
      <c r="K601" s="29"/>
      <c r="L601" s="29"/>
      <c r="M601" s="135">
        <v>34.6</v>
      </c>
      <c r="N601" s="26">
        <f t="shared" si="192"/>
        <v>6.92</v>
      </c>
      <c r="O601" s="26"/>
      <c r="P601" s="26"/>
      <c r="Q601" s="26">
        <f t="shared" si="215"/>
        <v>6.92</v>
      </c>
    </row>
    <row r="602" spans="1:17" s="2" customFormat="1" ht="34.5" customHeight="1">
      <c r="A602" s="79" t="s">
        <v>19</v>
      </c>
      <c r="B602" s="79" t="s">
        <v>490</v>
      </c>
      <c r="C602" s="79" t="s">
        <v>491</v>
      </c>
      <c r="D602" s="59" t="s">
        <v>15</v>
      </c>
      <c r="E602" s="30"/>
      <c r="F602" s="133">
        <f>F603</f>
        <v>1585.806</v>
      </c>
      <c r="G602" s="29"/>
      <c r="H602" s="29"/>
      <c r="I602" s="134">
        <f>I603</f>
        <v>1585.806</v>
      </c>
      <c r="J602" s="133">
        <f>J603</f>
        <v>993.14</v>
      </c>
      <c r="K602" s="29"/>
      <c r="L602" s="29"/>
      <c r="M602" s="135">
        <f>M603</f>
        <v>993.14</v>
      </c>
      <c r="N602" s="26">
        <f t="shared" si="192"/>
        <v>62.626828250113817</v>
      </c>
      <c r="O602" s="26"/>
      <c r="P602" s="26"/>
      <c r="Q602" s="26">
        <f t="shared" si="215"/>
        <v>62.626828250113817</v>
      </c>
    </row>
    <row r="603" spans="1:17" s="2" customFormat="1" ht="73.5" customHeight="1">
      <c r="A603" s="79"/>
      <c r="B603" s="79"/>
      <c r="C603" s="79"/>
      <c r="D603" s="59" t="s">
        <v>173</v>
      </c>
      <c r="E603" s="30"/>
      <c r="F603" s="133">
        <f>F604+F605</f>
        <v>1585.806</v>
      </c>
      <c r="G603" s="29"/>
      <c r="H603" s="29"/>
      <c r="I603" s="134">
        <f>I604+I605</f>
        <v>1585.806</v>
      </c>
      <c r="J603" s="133">
        <f>J604+J605</f>
        <v>993.14</v>
      </c>
      <c r="K603" s="29"/>
      <c r="L603" s="29"/>
      <c r="M603" s="135">
        <f>M604+M605</f>
        <v>993.14</v>
      </c>
      <c r="N603" s="26">
        <f t="shared" si="192"/>
        <v>62.626828250113817</v>
      </c>
      <c r="O603" s="26"/>
      <c r="P603" s="26"/>
      <c r="Q603" s="26">
        <f t="shared" si="215"/>
        <v>62.626828250113817</v>
      </c>
    </row>
    <row r="604" spans="1:17" s="2" customFormat="1" ht="21" customHeight="1">
      <c r="A604" s="79"/>
      <c r="B604" s="79"/>
      <c r="C604" s="79"/>
      <c r="D604" s="59"/>
      <c r="E604" s="30" t="s">
        <v>227</v>
      </c>
      <c r="F604" s="133">
        <v>1457.806</v>
      </c>
      <c r="G604" s="29"/>
      <c r="H604" s="29"/>
      <c r="I604" s="134">
        <v>1457.806</v>
      </c>
      <c r="J604" s="133">
        <v>960.95299999999997</v>
      </c>
      <c r="K604" s="29"/>
      <c r="L604" s="29"/>
      <c r="M604" s="135">
        <v>960.95299999999997</v>
      </c>
      <c r="N604" s="26">
        <f t="shared" si="192"/>
        <v>65.917755860519151</v>
      </c>
      <c r="O604" s="26"/>
      <c r="P604" s="26"/>
      <c r="Q604" s="26">
        <f t="shared" si="215"/>
        <v>65.917755860519151</v>
      </c>
    </row>
    <row r="605" spans="1:17" s="2" customFormat="1" ht="20.25" customHeight="1">
      <c r="A605" s="79"/>
      <c r="B605" s="79"/>
      <c r="C605" s="79"/>
      <c r="D605" s="59"/>
      <c r="E605" s="30" t="s">
        <v>226</v>
      </c>
      <c r="F605" s="133">
        <v>128</v>
      </c>
      <c r="G605" s="29"/>
      <c r="H605" s="29"/>
      <c r="I605" s="134">
        <v>128</v>
      </c>
      <c r="J605" s="133">
        <v>32.186999999999998</v>
      </c>
      <c r="K605" s="29"/>
      <c r="L605" s="29"/>
      <c r="M605" s="135">
        <v>32.186999999999998</v>
      </c>
      <c r="N605" s="26">
        <f t="shared" si="192"/>
        <v>25.146093749999999</v>
      </c>
      <c r="O605" s="26"/>
      <c r="P605" s="26"/>
      <c r="Q605" s="26">
        <f t="shared" si="215"/>
        <v>25.146093749999999</v>
      </c>
    </row>
    <row r="606" spans="1:17" s="2" customFormat="1" ht="34.5" customHeight="1">
      <c r="A606" s="79" t="s">
        <v>20</v>
      </c>
      <c r="B606" s="79" t="s">
        <v>301</v>
      </c>
      <c r="C606" s="79"/>
      <c r="D606" s="59" t="s">
        <v>15</v>
      </c>
      <c r="E606" s="30"/>
      <c r="F606" s="133">
        <f>F607</f>
        <v>1585.806</v>
      </c>
      <c r="G606" s="29"/>
      <c r="H606" s="29"/>
      <c r="I606" s="134">
        <f>I607</f>
        <v>1585.806</v>
      </c>
      <c r="J606" s="133">
        <f>J607</f>
        <v>993.14</v>
      </c>
      <c r="K606" s="29"/>
      <c r="L606" s="29"/>
      <c r="M606" s="135">
        <f>M607</f>
        <v>993.14</v>
      </c>
      <c r="N606" s="26">
        <f t="shared" si="192"/>
        <v>62.626828250113817</v>
      </c>
      <c r="O606" s="26"/>
      <c r="P606" s="26"/>
      <c r="Q606" s="26">
        <f t="shared" si="215"/>
        <v>62.626828250113817</v>
      </c>
    </row>
    <row r="607" spans="1:17" s="2" customFormat="1" ht="73.5" customHeight="1">
      <c r="A607" s="79"/>
      <c r="B607" s="79"/>
      <c r="C607" s="79"/>
      <c r="D607" s="59" t="s">
        <v>173</v>
      </c>
      <c r="E607" s="30"/>
      <c r="F607" s="133">
        <f>F608+F609</f>
        <v>1585.806</v>
      </c>
      <c r="G607" s="29"/>
      <c r="H607" s="29"/>
      <c r="I607" s="134">
        <f>I608+I609</f>
        <v>1585.806</v>
      </c>
      <c r="J607" s="133">
        <f>J608+J609</f>
        <v>993.14</v>
      </c>
      <c r="K607" s="29"/>
      <c r="L607" s="29"/>
      <c r="M607" s="135">
        <f>M608+M609</f>
        <v>993.14</v>
      </c>
      <c r="N607" s="26">
        <f t="shared" si="192"/>
        <v>62.626828250113817</v>
      </c>
      <c r="O607" s="26"/>
      <c r="P607" s="26"/>
      <c r="Q607" s="26">
        <f t="shared" si="215"/>
        <v>62.626828250113817</v>
      </c>
    </row>
    <row r="608" spans="1:17" s="2" customFormat="1" ht="20.25" customHeight="1">
      <c r="A608" s="79"/>
      <c r="B608" s="79"/>
      <c r="C608" s="79"/>
      <c r="D608" s="59"/>
      <c r="E608" s="30" t="s">
        <v>227</v>
      </c>
      <c r="F608" s="133">
        <v>1457.806</v>
      </c>
      <c r="G608" s="29"/>
      <c r="H608" s="29"/>
      <c r="I608" s="134">
        <v>1457.806</v>
      </c>
      <c r="J608" s="133">
        <v>960.95299999999997</v>
      </c>
      <c r="K608" s="29"/>
      <c r="L608" s="29"/>
      <c r="M608" s="135">
        <v>960.95299999999997</v>
      </c>
      <c r="N608" s="26">
        <f t="shared" ref="N608:N668" si="216">J608/F608*100</f>
        <v>65.917755860519151</v>
      </c>
      <c r="O608" s="26"/>
      <c r="P608" s="26"/>
      <c r="Q608" s="26">
        <f t="shared" si="215"/>
        <v>65.917755860519151</v>
      </c>
    </row>
    <row r="609" spans="1:17" s="2" customFormat="1" ht="20.25" customHeight="1">
      <c r="A609" s="79"/>
      <c r="B609" s="79"/>
      <c r="C609" s="79"/>
      <c r="D609" s="59"/>
      <c r="E609" s="30" t="s">
        <v>226</v>
      </c>
      <c r="F609" s="133">
        <v>128</v>
      </c>
      <c r="G609" s="29"/>
      <c r="H609" s="29"/>
      <c r="I609" s="134">
        <v>128</v>
      </c>
      <c r="J609" s="133">
        <v>32.186999999999998</v>
      </c>
      <c r="K609" s="29"/>
      <c r="L609" s="29"/>
      <c r="M609" s="135">
        <v>32.186999999999998</v>
      </c>
      <c r="N609" s="26">
        <f t="shared" si="216"/>
        <v>25.146093749999999</v>
      </c>
      <c r="O609" s="26"/>
      <c r="P609" s="26"/>
      <c r="Q609" s="26">
        <f t="shared" si="215"/>
        <v>25.146093749999999</v>
      </c>
    </row>
    <row r="610" spans="1:17" s="2" customFormat="1" ht="34.5" customHeight="1">
      <c r="A610" s="79" t="s">
        <v>224</v>
      </c>
      <c r="B610" s="79" t="s">
        <v>492</v>
      </c>
      <c r="C610" s="79"/>
      <c r="D610" s="59" t="s">
        <v>213</v>
      </c>
      <c r="E610" s="30"/>
      <c r="F610" s="133">
        <v>1457.806</v>
      </c>
      <c r="G610" s="29"/>
      <c r="H610" s="29"/>
      <c r="I610" s="134">
        <v>1457.806</v>
      </c>
      <c r="J610" s="133">
        <v>960.95299999999997</v>
      </c>
      <c r="K610" s="29"/>
      <c r="L610" s="29"/>
      <c r="M610" s="135">
        <v>960.95299999999997</v>
      </c>
      <c r="N610" s="26">
        <f t="shared" si="216"/>
        <v>65.917755860519151</v>
      </c>
      <c r="O610" s="26"/>
      <c r="P610" s="26"/>
      <c r="Q610" s="26">
        <f t="shared" si="215"/>
        <v>65.917755860519151</v>
      </c>
    </row>
    <row r="611" spans="1:17" s="2" customFormat="1" ht="73.5" customHeight="1">
      <c r="A611" s="79"/>
      <c r="B611" s="79"/>
      <c r="C611" s="79"/>
      <c r="D611" s="59" t="s">
        <v>218</v>
      </c>
      <c r="E611" s="30"/>
      <c r="F611" s="133">
        <v>1457.806</v>
      </c>
      <c r="G611" s="29"/>
      <c r="H611" s="29"/>
      <c r="I611" s="134">
        <v>1457.806</v>
      </c>
      <c r="J611" s="133">
        <v>960.95299999999997</v>
      </c>
      <c r="K611" s="29"/>
      <c r="L611" s="29"/>
      <c r="M611" s="135">
        <v>960.95299999999997</v>
      </c>
      <c r="N611" s="26">
        <f t="shared" si="216"/>
        <v>65.917755860519151</v>
      </c>
      <c r="O611" s="26"/>
      <c r="P611" s="26"/>
      <c r="Q611" s="26">
        <f t="shared" si="215"/>
        <v>65.917755860519151</v>
      </c>
    </row>
    <row r="612" spans="1:17" s="2" customFormat="1" ht="36.75" customHeight="1">
      <c r="A612" s="79"/>
      <c r="B612" s="79"/>
      <c r="C612" s="79"/>
      <c r="D612" s="60"/>
      <c r="E612" s="30" t="s">
        <v>227</v>
      </c>
      <c r="F612" s="133">
        <v>1457.806</v>
      </c>
      <c r="G612" s="29"/>
      <c r="H612" s="29"/>
      <c r="I612" s="134">
        <v>1457.806</v>
      </c>
      <c r="J612" s="133">
        <v>960.95299999999997</v>
      </c>
      <c r="K612" s="29"/>
      <c r="L612" s="29"/>
      <c r="M612" s="135">
        <v>960.95299999999997</v>
      </c>
      <c r="N612" s="26">
        <f t="shared" si="216"/>
        <v>65.917755860519151</v>
      </c>
      <c r="O612" s="26"/>
      <c r="P612" s="26"/>
      <c r="Q612" s="26">
        <f t="shared" si="215"/>
        <v>65.917755860519151</v>
      </c>
    </row>
    <row r="613" spans="1:17" s="2" customFormat="1" ht="34.5" customHeight="1">
      <c r="A613" s="79" t="s">
        <v>225</v>
      </c>
      <c r="B613" s="79" t="s">
        <v>493</v>
      </c>
      <c r="C613" s="79"/>
      <c r="D613" s="55" t="s">
        <v>213</v>
      </c>
      <c r="E613" s="30"/>
      <c r="F613" s="133">
        <v>128</v>
      </c>
      <c r="G613" s="29"/>
      <c r="H613" s="29"/>
      <c r="I613" s="134">
        <v>128</v>
      </c>
      <c r="J613" s="133">
        <v>32.186999999999998</v>
      </c>
      <c r="K613" s="29"/>
      <c r="L613" s="29"/>
      <c r="M613" s="135">
        <v>32.186999999999998</v>
      </c>
      <c r="N613" s="26">
        <f t="shared" si="216"/>
        <v>25.146093749999999</v>
      </c>
      <c r="O613" s="26"/>
      <c r="P613" s="26"/>
      <c r="Q613" s="26">
        <f t="shared" si="215"/>
        <v>25.146093749999999</v>
      </c>
    </row>
    <row r="614" spans="1:17" s="2" customFormat="1" ht="73.5" customHeight="1">
      <c r="A614" s="79"/>
      <c r="B614" s="79"/>
      <c r="C614" s="79"/>
      <c r="D614" s="59" t="s">
        <v>218</v>
      </c>
      <c r="E614" s="30"/>
      <c r="F614" s="133">
        <v>128</v>
      </c>
      <c r="G614" s="29"/>
      <c r="H614" s="29"/>
      <c r="I614" s="134">
        <v>128</v>
      </c>
      <c r="J614" s="133">
        <v>32.186999999999998</v>
      </c>
      <c r="K614" s="29"/>
      <c r="L614" s="29"/>
      <c r="M614" s="135">
        <v>32.186999999999998</v>
      </c>
      <c r="N614" s="26">
        <f t="shared" si="216"/>
        <v>25.146093749999999</v>
      </c>
      <c r="O614" s="26"/>
      <c r="P614" s="26"/>
      <c r="Q614" s="26">
        <f t="shared" si="215"/>
        <v>25.146093749999999</v>
      </c>
    </row>
    <row r="615" spans="1:17" s="2" customFormat="1" ht="22.5" customHeight="1">
      <c r="A615" s="79"/>
      <c r="B615" s="79"/>
      <c r="C615" s="79"/>
      <c r="D615" s="60"/>
      <c r="E615" s="30" t="s">
        <v>226</v>
      </c>
      <c r="F615" s="133">
        <v>128</v>
      </c>
      <c r="G615" s="29"/>
      <c r="H615" s="29"/>
      <c r="I615" s="134">
        <v>128</v>
      </c>
      <c r="J615" s="133">
        <v>32.186999999999998</v>
      </c>
      <c r="K615" s="29"/>
      <c r="L615" s="29"/>
      <c r="M615" s="135">
        <v>32.186999999999998</v>
      </c>
      <c r="N615" s="26">
        <f t="shared" si="216"/>
        <v>25.146093749999999</v>
      </c>
      <c r="O615" s="26"/>
      <c r="P615" s="26"/>
      <c r="Q615" s="26">
        <f t="shared" si="215"/>
        <v>25.146093749999999</v>
      </c>
    </row>
    <row r="616" spans="1:17" s="2" customFormat="1" ht="34.5" customHeight="1">
      <c r="A616" s="79" t="s">
        <v>126</v>
      </c>
      <c r="B616" s="79" t="s">
        <v>494</v>
      </c>
      <c r="C616" s="79" t="s">
        <v>491</v>
      </c>
      <c r="D616" s="55" t="s">
        <v>15</v>
      </c>
      <c r="E616" s="30"/>
      <c r="F616" s="133">
        <f>F617</f>
        <v>2944.2</v>
      </c>
      <c r="G616" s="29"/>
      <c r="H616" s="29"/>
      <c r="I616" s="134">
        <f>I617</f>
        <v>2944.2</v>
      </c>
      <c r="J616" s="133">
        <f>J617</f>
        <v>1908.6119999999999</v>
      </c>
      <c r="K616" s="29"/>
      <c r="L616" s="29"/>
      <c r="M616" s="135">
        <f>M617</f>
        <v>1908.6119999999999</v>
      </c>
      <c r="N616" s="26">
        <f t="shared" si="216"/>
        <v>64.826166700631745</v>
      </c>
      <c r="O616" s="26"/>
      <c r="P616" s="26"/>
      <c r="Q616" s="26">
        <f t="shared" si="215"/>
        <v>64.826166700631745</v>
      </c>
    </row>
    <row r="617" spans="1:17" s="2" customFormat="1" ht="73.5" customHeight="1">
      <c r="A617" s="79"/>
      <c r="B617" s="79"/>
      <c r="C617" s="79"/>
      <c r="D617" s="59" t="s">
        <v>228</v>
      </c>
      <c r="E617" s="30"/>
      <c r="F617" s="133">
        <f>F618+F619</f>
        <v>2944.2</v>
      </c>
      <c r="G617" s="29"/>
      <c r="H617" s="29"/>
      <c r="I617" s="134">
        <f>I618+I619</f>
        <v>2944.2</v>
      </c>
      <c r="J617" s="133">
        <f>J618+J619</f>
        <v>1908.6119999999999</v>
      </c>
      <c r="K617" s="29"/>
      <c r="L617" s="29"/>
      <c r="M617" s="135">
        <f>M618+M619</f>
        <v>1908.6119999999999</v>
      </c>
      <c r="N617" s="26">
        <f t="shared" si="216"/>
        <v>64.826166700631745</v>
      </c>
      <c r="O617" s="26"/>
      <c r="P617" s="26"/>
      <c r="Q617" s="26">
        <f t="shared" si="215"/>
        <v>64.826166700631745</v>
      </c>
    </row>
    <row r="618" spans="1:17" s="2" customFormat="1" ht="21" customHeight="1">
      <c r="A618" s="79"/>
      <c r="B618" s="79"/>
      <c r="C618" s="79"/>
      <c r="D618" s="59"/>
      <c r="E618" s="30" t="s">
        <v>229</v>
      </c>
      <c r="F618" s="133">
        <v>2752.2</v>
      </c>
      <c r="G618" s="29"/>
      <c r="H618" s="29"/>
      <c r="I618" s="134">
        <v>2752.2</v>
      </c>
      <c r="J618" s="133">
        <v>1887.0719999999999</v>
      </c>
      <c r="K618" s="29"/>
      <c r="L618" s="29"/>
      <c r="M618" s="135">
        <v>1887.0719999999999</v>
      </c>
      <c r="N618" s="26">
        <f t="shared" si="216"/>
        <v>68.565947242206235</v>
      </c>
      <c r="O618" s="26"/>
      <c r="P618" s="26"/>
      <c r="Q618" s="26">
        <f t="shared" si="215"/>
        <v>68.565947242206235</v>
      </c>
    </row>
    <row r="619" spans="1:17" s="2" customFormat="1" ht="21" customHeight="1">
      <c r="A619" s="79"/>
      <c r="B619" s="79"/>
      <c r="C619" s="79"/>
      <c r="D619" s="59"/>
      <c r="E619" s="30" t="s">
        <v>230</v>
      </c>
      <c r="F619" s="133">
        <v>192</v>
      </c>
      <c r="G619" s="29"/>
      <c r="H619" s="29"/>
      <c r="I619" s="134">
        <v>192</v>
      </c>
      <c r="J619" s="133">
        <v>21.54</v>
      </c>
      <c r="K619" s="29"/>
      <c r="L619" s="29"/>
      <c r="M619" s="135">
        <v>21.54</v>
      </c>
      <c r="N619" s="26">
        <f t="shared" si="216"/>
        <v>11.21875</v>
      </c>
      <c r="O619" s="26"/>
      <c r="P619" s="26"/>
      <c r="Q619" s="26">
        <f t="shared" si="215"/>
        <v>11.21875</v>
      </c>
    </row>
    <row r="620" spans="1:17" s="2" customFormat="1" ht="34.5" customHeight="1">
      <c r="A620" s="79" t="s">
        <v>52</v>
      </c>
      <c r="B620" s="79" t="s">
        <v>495</v>
      </c>
      <c r="C620" s="79" t="s">
        <v>496</v>
      </c>
      <c r="D620" s="55" t="s">
        <v>15</v>
      </c>
      <c r="E620" s="30"/>
      <c r="F620" s="133">
        <f>F621</f>
        <v>2944.2</v>
      </c>
      <c r="G620" s="29"/>
      <c r="H620" s="29"/>
      <c r="I620" s="134">
        <f>I621</f>
        <v>2944.2</v>
      </c>
      <c r="J620" s="133">
        <f>J621</f>
        <v>1908.6119999999999</v>
      </c>
      <c r="K620" s="29"/>
      <c r="L620" s="29"/>
      <c r="M620" s="135">
        <f>M621</f>
        <v>1908.6119999999999</v>
      </c>
      <c r="N620" s="26">
        <f t="shared" si="216"/>
        <v>64.826166700631745</v>
      </c>
      <c r="O620" s="26"/>
      <c r="P620" s="26"/>
      <c r="Q620" s="26">
        <f t="shared" si="215"/>
        <v>64.826166700631745</v>
      </c>
    </row>
    <row r="621" spans="1:17" s="2" customFormat="1" ht="73.5" customHeight="1">
      <c r="A621" s="79"/>
      <c r="B621" s="79"/>
      <c r="C621" s="79"/>
      <c r="D621" s="59" t="s">
        <v>228</v>
      </c>
      <c r="E621" s="30"/>
      <c r="F621" s="133">
        <f>F622+F623</f>
        <v>2944.2</v>
      </c>
      <c r="G621" s="29"/>
      <c r="H621" s="29"/>
      <c r="I621" s="134">
        <f>I622+I623</f>
        <v>2944.2</v>
      </c>
      <c r="J621" s="133">
        <f>J622+J623</f>
        <v>1908.6119999999999</v>
      </c>
      <c r="K621" s="29"/>
      <c r="L621" s="29"/>
      <c r="M621" s="135">
        <f>M622+M623</f>
        <v>1908.6119999999999</v>
      </c>
      <c r="N621" s="26">
        <f t="shared" si="216"/>
        <v>64.826166700631745</v>
      </c>
      <c r="O621" s="26"/>
      <c r="P621" s="26"/>
      <c r="Q621" s="26">
        <f t="shared" si="215"/>
        <v>64.826166700631745</v>
      </c>
    </row>
    <row r="622" spans="1:17" s="2" customFormat="1" ht="20.25" customHeight="1">
      <c r="A622" s="79"/>
      <c r="B622" s="79"/>
      <c r="C622" s="79"/>
      <c r="D622" s="59"/>
      <c r="E622" s="30" t="s">
        <v>229</v>
      </c>
      <c r="F622" s="133">
        <v>2752.2</v>
      </c>
      <c r="G622" s="29"/>
      <c r="H622" s="29"/>
      <c r="I622" s="134">
        <v>2752.2</v>
      </c>
      <c r="J622" s="133">
        <v>1887.0719999999999</v>
      </c>
      <c r="K622" s="29"/>
      <c r="L622" s="29"/>
      <c r="M622" s="135">
        <v>1887.0719999999999</v>
      </c>
      <c r="N622" s="26">
        <f t="shared" si="216"/>
        <v>68.565947242206235</v>
      </c>
      <c r="O622" s="26"/>
      <c r="P622" s="26"/>
      <c r="Q622" s="26">
        <f t="shared" si="215"/>
        <v>68.565947242206235</v>
      </c>
    </row>
    <row r="623" spans="1:17" s="2" customFormat="1" ht="20.25" customHeight="1">
      <c r="A623" s="79"/>
      <c r="B623" s="79"/>
      <c r="C623" s="79"/>
      <c r="D623" s="59"/>
      <c r="E623" s="30" t="s">
        <v>230</v>
      </c>
      <c r="F623" s="133">
        <v>192</v>
      </c>
      <c r="G623" s="29"/>
      <c r="H623" s="29"/>
      <c r="I623" s="134">
        <v>192</v>
      </c>
      <c r="J623" s="133">
        <v>21.54</v>
      </c>
      <c r="K623" s="29"/>
      <c r="L623" s="29"/>
      <c r="M623" s="135">
        <v>21.54</v>
      </c>
      <c r="N623" s="26">
        <f t="shared" si="216"/>
        <v>11.21875</v>
      </c>
      <c r="O623" s="26"/>
      <c r="P623" s="26"/>
      <c r="Q623" s="26">
        <f t="shared" si="215"/>
        <v>11.21875</v>
      </c>
    </row>
    <row r="624" spans="1:17" s="5" customFormat="1" ht="22.5" customHeight="1">
      <c r="A624" s="84" t="s">
        <v>27</v>
      </c>
      <c r="B624" s="84" t="s">
        <v>30</v>
      </c>
      <c r="C624" s="84" t="s">
        <v>417</v>
      </c>
      <c r="D624" s="62" t="s">
        <v>453</v>
      </c>
      <c r="E624" s="33"/>
      <c r="F624" s="19">
        <f>SUM(F625:F637)</f>
        <v>69100.120139999999</v>
      </c>
      <c r="G624" s="20">
        <f>SUM(G625:G637)</f>
        <v>0</v>
      </c>
      <c r="H624" s="20">
        <f>SUM(H625:H637)</f>
        <v>12344.997139999999</v>
      </c>
      <c r="I624" s="21">
        <f>SUM(I625:I637)</f>
        <v>56755.422999999995</v>
      </c>
      <c r="J624" s="19">
        <f>SUM(J625:J637)</f>
        <v>60910.037689999997</v>
      </c>
      <c r="K624" s="20">
        <f>SUM(K625:K637)</f>
        <v>0</v>
      </c>
      <c r="L624" s="20">
        <f>SUM(L625:L637)</f>
        <v>12275.784049999998</v>
      </c>
      <c r="M624" s="22">
        <f>SUM(M625:M637)</f>
        <v>48634.253639999995</v>
      </c>
      <c r="N624" s="20">
        <f t="shared" si="216"/>
        <v>88.147513443671983</v>
      </c>
      <c r="O624" s="20"/>
      <c r="P624" s="20">
        <f t="shared" ref="P624:P668" si="217">L624/H624*100</f>
        <v>99.439343004983456</v>
      </c>
      <c r="Q624" s="20">
        <f t="shared" si="215"/>
        <v>85.690936776209043</v>
      </c>
    </row>
    <row r="625" spans="1:17" s="2" customFormat="1" ht="12">
      <c r="A625" s="85"/>
      <c r="B625" s="85"/>
      <c r="C625" s="85"/>
      <c r="D625" s="74"/>
      <c r="E625" s="30" t="s">
        <v>59</v>
      </c>
      <c r="F625" s="25">
        <v>3678.748</v>
      </c>
      <c r="G625" s="26">
        <v>0</v>
      </c>
      <c r="H625" s="26">
        <v>0</v>
      </c>
      <c r="I625" s="27">
        <v>3678.748</v>
      </c>
      <c r="J625" s="25">
        <v>3100.3283200000001</v>
      </c>
      <c r="K625" s="26">
        <v>0</v>
      </c>
      <c r="L625" s="26">
        <v>0</v>
      </c>
      <c r="M625" s="28">
        <v>3100.3283200000001</v>
      </c>
      <c r="N625" s="26">
        <f t="shared" ref="N625:N637" si="218">J625/F625*100</f>
        <v>84.276724581297771</v>
      </c>
      <c r="O625" s="26"/>
      <c r="P625" s="26"/>
      <c r="Q625" s="26">
        <f t="shared" ref="Q625:Q637" si="219">M625/I625*100</f>
        <v>84.276724581297771</v>
      </c>
    </row>
    <row r="626" spans="1:17" s="2" customFormat="1" ht="12">
      <c r="A626" s="85"/>
      <c r="B626" s="85"/>
      <c r="C626" s="85"/>
      <c r="D626" s="74"/>
      <c r="E626" s="30" t="s">
        <v>60</v>
      </c>
      <c r="F626" s="25">
        <v>589.6</v>
      </c>
      <c r="G626" s="26">
        <v>0</v>
      </c>
      <c r="H626" s="26">
        <v>0</v>
      </c>
      <c r="I626" s="27">
        <v>589.6</v>
      </c>
      <c r="J626" s="25">
        <v>259.67595</v>
      </c>
      <c r="K626" s="26">
        <v>0</v>
      </c>
      <c r="L626" s="26">
        <v>0</v>
      </c>
      <c r="M626" s="28">
        <v>259.67595</v>
      </c>
      <c r="N626" s="26">
        <f t="shared" si="218"/>
        <v>44.042732360922656</v>
      </c>
      <c r="O626" s="26"/>
      <c r="P626" s="26"/>
      <c r="Q626" s="26">
        <f t="shared" si="219"/>
        <v>44.042732360922656</v>
      </c>
    </row>
    <row r="627" spans="1:17" s="2" customFormat="1" ht="12">
      <c r="A627" s="85"/>
      <c r="B627" s="85"/>
      <c r="C627" s="85"/>
      <c r="D627" s="74"/>
      <c r="E627" s="30" t="s">
        <v>452</v>
      </c>
      <c r="F627" s="25">
        <v>4</v>
      </c>
      <c r="G627" s="26">
        <v>0</v>
      </c>
      <c r="H627" s="26">
        <v>0</v>
      </c>
      <c r="I627" s="27">
        <v>4</v>
      </c>
      <c r="J627" s="25">
        <v>0</v>
      </c>
      <c r="K627" s="26">
        <v>0</v>
      </c>
      <c r="L627" s="26">
        <v>0</v>
      </c>
      <c r="M627" s="28">
        <v>0</v>
      </c>
      <c r="N627" s="26">
        <f t="shared" si="218"/>
        <v>0</v>
      </c>
      <c r="O627" s="26"/>
      <c r="P627" s="26"/>
      <c r="Q627" s="26">
        <f t="shared" si="219"/>
        <v>0</v>
      </c>
    </row>
    <row r="628" spans="1:17" s="2" customFormat="1" ht="12">
      <c r="A628" s="85"/>
      <c r="B628" s="85"/>
      <c r="C628" s="85"/>
      <c r="D628" s="74"/>
      <c r="E628" s="30" t="s">
        <v>601</v>
      </c>
      <c r="F628" s="25">
        <v>11971.5</v>
      </c>
      <c r="G628" s="26">
        <v>0</v>
      </c>
      <c r="H628" s="26">
        <v>0</v>
      </c>
      <c r="I628" s="27">
        <v>11971.5</v>
      </c>
      <c r="J628" s="25">
        <v>11971.5</v>
      </c>
      <c r="K628" s="26">
        <v>0</v>
      </c>
      <c r="L628" s="26">
        <v>0</v>
      </c>
      <c r="M628" s="28">
        <v>11971.5</v>
      </c>
      <c r="N628" s="26">
        <f t="shared" si="218"/>
        <v>100</v>
      </c>
      <c r="O628" s="26"/>
      <c r="P628" s="26"/>
      <c r="Q628" s="26">
        <f t="shared" si="219"/>
        <v>100</v>
      </c>
    </row>
    <row r="629" spans="1:17" s="2" customFormat="1" ht="12">
      <c r="A629" s="85"/>
      <c r="B629" s="85"/>
      <c r="C629" s="85"/>
      <c r="D629" s="74"/>
      <c r="E629" s="30" t="s">
        <v>599</v>
      </c>
      <c r="F629" s="25">
        <f>G629+H629+I629</f>
        <v>117.29714</v>
      </c>
      <c r="G629" s="26">
        <v>0</v>
      </c>
      <c r="H629" s="26">
        <v>117.29714</v>
      </c>
      <c r="I629" s="27">
        <v>0</v>
      </c>
      <c r="J629" s="25">
        <f>K629+L629+M629</f>
        <v>48.104050000000001</v>
      </c>
      <c r="K629" s="26">
        <v>0</v>
      </c>
      <c r="L629" s="26">
        <v>48.104050000000001</v>
      </c>
      <c r="M629" s="28">
        <v>0</v>
      </c>
      <c r="N629" s="26">
        <f t="shared" si="218"/>
        <v>41.010420202913728</v>
      </c>
      <c r="O629" s="26"/>
      <c r="P629" s="26">
        <f t="shared" ref="P629:P635" si="220">L629/H629*100</f>
        <v>41.010420202913728</v>
      </c>
      <c r="Q629" s="26"/>
    </row>
    <row r="630" spans="1:17" s="2" customFormat="1" ht="12">
      <c r="A630" s="85"/>
      <c r="B630" s="85"/>
      <c r="C630" s="85"/>
      <c r="D630" s="74"/>
      <c r="E630" s="30" t="s">
        <v>425</v>
      </c>
      <c r="F630" s="25">
        <v>10303</v>
      </c>
      <c r="G630" s="26">
        <v>0</v>
      </c>
      <c r="H630" s="26">
        <v>0</v>
      </c>
      <c r="I630" s="27">
        <v>10303.299999999999</v>
      </c>
      <c r="J630" s="25">
        <v>8614.5413700000008</v>
      </c>
      <c r="K630" s="26">
        <v>0</v>
      </c>
      <c r="L630" s="26">
        <v>0</v>
      </c>
      <c r="M630" s="28">
        <v>8614.5413700000008</v>
      </c>
      <c r="N630" s="26">
        <f t="shared" si="218"/>
        <v>83.611970979326429</v>
      </c>
      <c r="O630" s="26"/>
      <c r="P630" s="26"/>
      <c r="Q630" s="26">
        <f t="shared" si="219"/>
        <v>83.609536459192697</v>
      </c>
    </row>
    <row r="631" spans="1:17" s="2" customFormat="1" ht="12">
      <c r="A631" s="85"/>
      <c r="B631" s="85"/>
      <c r="C631" s="85"/>
      <c r="D631" s="74"/>
      <c r="E631" s="30" t="s">
        <v>582</v>
      </c>
      <c r="F631" s="25">
        <v>7010</v>
      </c>
      <c r="G631" s="26">
        <v>0</v>
      </c>
      <c r="H631" s="26">
        <v>7010</v>
      </c>
      <c r="I631" s="27">
        <v>0</v>
      </c>
      <c r="J631" s="25">
        <v>7009.98</v>
      </c>
      <c r="K631" s="26">
        <v>0</v>
      </c>
      <c r="L631" s="26">
        <v>7009.98</v>
      </c>
      <c r="M631" s="28">
        <v>0</v>
      </c>
      <c r="N631" s="26">
        <f t="shared" si="218"/>
        <v>99.999714693295289</v>
      </c>
      <c r="O631" s="26"/>
      <c r="P631" s="26">
        <f t="shared" si="220"/>
        <v>99.999714693295289</v>
      </c>
      <c r="Q631" s="26"/>
    </row>
    <row r="632" spans="1:17" s="2" customFormat="1" ht="12">
      <c r="A632" s="85"/>
      <c r="B632" s="85"/>
      <c r="C632" s="85"/>
      <c r="D632" s="74"/>
      <c r="E632" s="30" t="s">
        <v>583</v>
      </c>
      <c r="F632" s="25">
        <v>9924.6</v>
      </c>
      <c r="G632" s="26">
        <v>0</v>
      </c>
      <c r="H632" s="26">
        <v>0</v>
      </c>
      <c r="I632" s="27">
        <v>9924.6</v>
      </c>
      <c r="J632" s="25">
        <v>7686.8</v>
      </c>
      <c r="K632" s="26">
        <v>0</v>
      </c>
      <c r="L632" s="26">
        <v>0</v>
      </c>
      <c r="M632" s="28">
        <v>7686.8</v>
      </c>
      <c r="N632" s="26">
        <f t="shared" si="218"/>
        <v>77.451987989440369</v>
      </c>
      <c r="O632" s="26"/>
      <c r="P632" s="26"/>
      <c r="Q632" s="26">
        <f t="shared" si="219"/>
        <v>77.451987989440369</v>
      </c>
    </row>
    <row r="633" spans="1:17" s="2" customFormat="1" ht="12">
      <c r="A633" s="85"/>
      <c r="B633" s="85"/>
      <c r="C633" s="85"/>
      <c r="D633" s="74"/>
      <c r="E633" s="30" t="s">
        <v>602</v>
      </c>
      <c r="F633" s="25">
        <v>475</v>
      </c>
      <c r="G633" s="26">
        <v>0</v>
      </c>
      <c r="H633" s="26">
        <v>475</v>
      </c>
      <c r="I633" s="27">
        <v>0</v>
      </c>
      <c r="J633" s="25">
        <v>475</v>
      </c>
      <c r="K633" s="26">
        <v>0</v>
      </c>
      <c r="L633" s="26">
        <v>475</v>
      </c>
      <c r="M633" s="28">
        <v>0</v>
      </c>
      <c r="N633" s="26">
        <f t="shared" si="218"/>
        <v>100</v>
      </c>
      <c r="O633" s="26"/>
      <c r="P633" s="26">
        <f t="shared" si="220"/>
        <v>100</v>
      </c>
      <c r="Q633" s="26"/>
    </row>
    <row r="634" spans="1:17" s="2" customFormat="1" ht="12">
      <c r="A634" s="85"/>
      <c r="B634" s="85"/>
      <c r="C634" s="85"/>
      <c r="D634" s="74"/>
      <c r="E634" s="30" t="s">
        <v>589</v>
      </c>
      <c r="F634" s="25">
        <f>G634+H634+I634</f>
        <v>100</v>
      </c>
      <c r="G634" s="26">
        <v>0</v>
      </c>
      <c r="H634" s="26">
        <v>100</v>
      </c>
      <c r="I634" s="27">
        <v>0</v>
      </c>
      <c r="J634" s="25">
        <f>K634+L634+M634</f>
        <v>100</v>
      </c>
      <c r="K634" s="26">
        <v>0</v>
      </c>
      <c r="L634" s="26">
        <v>100</v>
      </c>
      <c r="M634" s="28">
        <v>0</v>
      </c>
      <c r="N634" s="26">
        <f t="shared" si="218"/>
        <v>100</v>
      </c>
      <c r="O634" s="26"/>
      <c r="P634" s="26">
        <f t="shared" si="220"/>
        <v>100</v>
      </c>
      <c r="Q634" s="26"/>
    </row>
    <row r="635" spans="1:17" s="2" customFormat="1" ht="12">
      <c r="A635" s="85"/>
      <c r="B635" s="85"/>
      <c r="C635" s="85"/>
      <c r="D635" s="74"/>
      <c r="E635" s="30" t="s">
        <v>603</v>
      </c>
      <c r="F635" s="25">
        <f>G635+H635+I635</f>
        <v>4642.7</v>
      </c>
      <c r="G635" s="26">
        <v>0</v>
      </c>
      <c r="H635" s="26">
        <v>4642.7</v>
      </c>
      <c r="I635" s="27">
        <v>0</v>
      </c>
      <c r="J635" s="25">
        <f>K635+L635+M635</f>
        <v>4642.7</v>
      </c>
      <c r="K635" s="26">
        <v>0</v>
      </c>
      <c r="L635" s="26">
        <v>4642.7</v>
      </c>
      <c r="M635" s="28">
        <v>0</v>
      </c>
      <c r="N635" s="26">
        <f t="shared" si="218"/>
        <v>100</v>
      </c>
      <c r="O635" s="26"/>
      <c r="P635" s="26">
        <f t="shared" si="220"/>
        <v>100</v>
      </c>
      <c r="Q635" s="26"/>
    </row>
    <row r="636" spans="1:17" s="2" customFormat="1" ht="12">
      <c r="A636" s="85"/>
      <c r="B636" s="85"/>
      <c r="C636" s="85"/>
      <c r="D636" s="74"/>
      <c r="E636" s="30" t="s">
        <v>604</v>
      </c>
      <c r="F636" s="25">
        <v>20088.674999999999</v>
      </c>
      <c r="G636" s="26">
        <v>0</v>
      </c>
      <c r="H636" s="26">
        <v>0</v>
      </c>
      <c r="I636" s="27">
        <v>20088.674999999999</v>
      </c>
      <c r="J636" s="25">
        <v>16936.407999999999</v>
      </c>
      <c r="K636" s="26">
        <v>0</v>
      </c>
      <c r="L636" s="26">
        <v>0</v>
      </c>
      <c r="M636" s="28">
        <v>16936.407999999999</v>
      </c>
      <c r="N636" s="26">
        <f t="shared" si="218"/>
        <v>84.308238348223568</v>
      </c>
      <c r="O636" s="26"/>
      <c r="P636" s="26"/>
      <c r="Q636" s="26">
        <f t="shared" si="219"/>
        <v>84.308238348223568</v>
      </c>
    </row>
    <row r="637" spans="1:17" s="2" customFormat="1" ht="12">
      <c r="A637" s="85"/>
      <c r="B637" s="85"/>
      <c r="C637" s="85"/>
      <c r="D637" s="74"/>
      <c r="E637" s="30" t="s">
        <v>439</v>
      </c>
      <c r="F637" s="25">
        <v>195</v>
      </c>
      <c r="G637" s="26">
        <v>0</v>
      </c>
      <c r="H637" s="26">
        <v>0</v>
      </c>
      <c r="I637" s="27">
        <v>195</v>
      </c>
      <c r="J637" s="25">
        <v>65</v>
      </c>
      <c r="K637" s="26">
        <v>0</v>
      </c>
      <c r="L637" s="26">
        <v>0</v>
      </c>
      <c r="M637" s="28">
        <v>65</v>
      </c>
      <c r="N637" s="26">
        <f t="shared" si="218"/>
        <v>33.333333333333329</v>
      </c>
      <c r="O637" s="26"/>
      <c r="P637" s="26"/>
      <c r="Q637" s="26">
        <f t="shared" si="219"/>
        <v>33.333333333333329</v>
      </c>
    </row>
    <row r="638" spans="1:17" s="5" customFormat="1" ht="20.25" customHeight="1">
      <c r="A638" s="79" t="s">
        <v>32</v>
      </c>
      <c r="B638" s="79" t="s">
        <v>33</v>
      </c>
      <c r="C638" s="79" t="s">
        <v>418</v>
      </c>
      <c r="D638" s="59" t="s">
        <v>31</v>
      </c>
      <c r="E638" s="30"/>
      <c r="F638" s="25">
        <v>10303</v>
      </c>
      <c r="G638" s="26">
        <v>0</v>
      </c>
      <c r="H638" s="26">
        <v>0</v>
      </c>
      <c r="I638" s="27">
        <v>10303.299999999999</v>
      </c>
      <c r="J638" s="25">
        <v>8614.5413700000008</v>
      </c>
      <c r="K638" s="26">
        <v>0</v>
      </c>
      <c r="L638" s="26">
        <v>0</v>
      </c>
      <c r="M638" s="28">
        <v>8614.5413700000008</v>
      </c>
      <c r="N638" s="26">
        <f t="shared" si="216"/>
        <v>83.611970979326429</v>
      </c>
      <c r="O638" s="26"/>
      <c r="P638" s="26"/>
      <c r="Q638" s="26">
        <f t="shared" si="215"/>
        <v>83.609536459192697</v>
      </c>
    </row>
    <row r="639" spans="1:17" s="5" customFormat="1" ht="20.25" customHeight="1">
      <c r="A639" s="79"/>
      <c r="B639" s="79"/>
      <c r="C639" s="79"/>
      <c r="D639" s="125" t="s">
        <v>419</v>
      </c>
      <c r="E639" s="30"/>
      <c r="F639" s="25">
        <v>10303</v>
      </c>
      <c r="G639" s="26">
        <v>0</v>
      </c>
      <c r="H639" s="26">
        <v>0</v>
      </c>
      <c r="I639" s="27">
        <v>10303.299999999999</v>
      </c>
      <c r="J639" s="25">
        <v>8614.5413700000008</v>
      </c>
      <c r="K639" s="26">
        <v>0</v>
      </c>
      <c r="L639" s="26">
        <v>0</v>
      </c>
      <c r="M639" s="28">
        <v>8614.5413700000008</v>
      </c>
      <c r="N639" s="26">
        <f t="shared" si="216"/>
        <v>83.611970979326429</v>
      </c>
      <c r="O639" s="26"/>
      <c r="P639" s="26"/>
      <c r="Q639" s="26">
        <f t="shared" si="215"/>
        <v>83.609536459192697</v>
      </c>
    </row>
    <row r="640" spans="1:17" s="5" customFormat="1" ht="57.75" customHeight="1">
      <c r="A640" s="79"/>
      <c r="B640" s="79"/>
      <c r="C640" s="79"/>
      <c r="D640" s="125"/>
      <c r="E640" s="30" t="s">
        <v>425</v>
      </c>
      <c r="F640" s="25">
        <v>10303</v>
      </c>
      <c r="G640" s="26">
        <v>0</v>
      </c>
      <c r="H640" s="26">
        <v>0</v>
      </c>
      <c r="I640" s="27">
        <v>10303.299999999999</v>
      </c>
      <c r="J640" s="25">
        <v>8614.5413700000008</v>
      </c>
      <c r="K640" s="26">
        <v>0</v>
      </c>
      <c r="L640" s="26">
        <v>0</v>
      </c>
      <c r="M640" s="28">
        <v>8614.5413700000008</v>
      </c>
      <c r="N640" s="26">
        <f t="shared" si="216"/>
        <v>83.611970979326429</v>
      </c>
      <c r="O640" s="26"/>
      <c r="P640" s="26"/>
      <c r="Q640" s="26">
        <f t="shared" si="215"/>
        <v>83.609536459192697</v>
      </c>
    </row>
    <row r="641" spans="1:17" s="5" customFormat="1" ht="20.25" customHeight="1">
      <c r="A641" s="79" t="s">
        <v>36</v>
      </c>
      <c r="B641" s="79" t="s">
        <v>37</v>
      </c>
      <c r="C641" s="79" t="s">
        <v>421</v>
      </c>
      <c r="D641" s="59" t="s">
        <v>15</v>
      </c>
      <c r="E641" s="30"/>
      <c r="F641" s="25">
        <v>10303</v>
      </c>
      <c r="G641" s="26">
        <v>0</v>
      </c>
      <c r="H641" s="26">
        <v>0</v>
      </c>
      <c r="I641" s="27">
        <v>10303.299999999999</v>
      </c>
      <c r="J641" s="25">
        <v>8614.5413700000008</v>
      </c>
      <c r="K641" s="26">
        <v>0</v>
      </c>
      <c r="L641" s="26">
        <v>0</v>
      </c>
      <c r="M641" s="28">
        <v>8614.5413700000008</v>
      </c>
      <c r="N641" s="26">
        <f t="shared" si="216"/>
        <v>83.611970979326429</v>
      </c>
      <c r="O641" s="26"/>
      <c r="P641" s="26"/>
      <c r="Q641" s="26">
        <f t="shared" ref="Q641:Q718" si="221">M641/I641*100</f>
        <v>83.609536459192697</v>
      </c>
    </row>
    <row r="642" spans="1:17" s="5" customFormat="1" ht="20.25" customHeight="1">
      <c r="A642" s="79"/>
      <c r="B642" s="79"/>
      <c r="C642" s="79"/>
      <c r="D642" s="79" t="s">
        <v>420</v>
      </c>
      <c r="E642" s="30"/>
      <c r="F642" s="25">
        <v>10303</v>
      </c>
      <c r="G642" s="26">
        <v>0</v>
      </c>
      <c r="H642" s="26">
        <v>0</v>
      </c>
      <c r="I642" s="27">
        <v>10303.299999999999</v>
      </c>
      <c r="J642" s="25">
        <v>8614.5413700000008</v>
      </c>
      <c r="K642" s="26">
        <v>0</v>
      </c>
      <c r="L642" s="26">
        <v>0</v>
      </c>
      <c r="M642" s="28">
        <v>8614.5413700000008</v>
      </c>
      <c r="N642" s="26">
        <f t="shared" si="216"/>
        <v>83.611970979326429</v>
      </c>
      <c r="O642" s="26"/>
      <c r="P642" s="26"/>
      <c r="Q642" s="26">
        <f t="shared" si="221"/>
        <v>83.609536459192697</v>
      </c>
    </row>
    <row r="643" spans="1:17" s="5" customFormat="1" ht="20.25" customHeight="1">
      <c r="A643" s="79"/>
      <c r="B643" s="79"/>
      <c r="C643" s="79"/>
      <c r="D643" s="79"/>
      <c r="E643" s="30" t="str">
        <f>E646</f>
        <v>92713013910527880730</v>
      </c>
      <c r="F643" s="25">
        <v>10303</v>
      </c>
      <c r="G643" s="26">
        <v>0</v>
      </c>
      <c r="H643" s="26">
        <v>0</v>
      </c>
      <c r="I643" s="27">
        <v>10303.299999999999</v>
      </c>
      <c r="J643" s="25">
        <v>8614.5413700000008</v>
      </c>
      <c r="K643" s="26">
        <v>0</v>
      </c>
      <c r="L643" s="26">
        <v>0</v>
      </c>
      <c r="M643" s="28">
        <v>8614.5413700000008</v>
      </c>
      <c r="N643" s="26">
        <f t="shared" si="216"/>
        <v>83.611970979326429</v>
      </c>
      <c r="O643" s="26"/>
      <c r="P643" s="26"/>
      <c r="Q643" s="26">
        <f t="shared" si="221"/>
        <v>83.609536459192697</v>
      </c>
    </row>
    <row r="644" spans="1:17" s="5" customFormat="1" ht="20.25" customHeight="1">
      <c r="A644" s="79" t="s">
        <v>422</v>
      </c>
      <c r="B644" s="79" t="s">
        <v>423</v>
      </c>
      <c r="C644" s="79" t="s">
        <v>424</v>
      </c>
      <c r="D644" s="59" t="s">
        <v>15</v>
      </c>
      <c r="E644" s="30"/>
      <c r="F644" s="25">
        <v>10303</v>
      </c>
      <c r="G644" s="26">
        <v>0</v>
      </c>
      <c r="H644" s="26">
        <v>0</v>
      </c>
      <c r="I644" s="27">
        <v>10303.299999999999</v>
      </c>
      <c r="J644" s="25">
        <v>8614.5413700000008</v>
      </c>
      <c r="K644" s="26">
        <v>0</v>
      </c>
      <c r="L644" s="26">
        <v>0</v>
      </c>
      <c r="M644" s="28">
        <v>8614.5413700000008</v>
      </c>
      <c r="N644" s="26">
        <f t="shared" si="216"/>
        <v>83.611970979326429</v>
      </c>
      <c r="O644" s="26"/>
      <c r="P644" s="26"/>
      <c r="Q644" s="26">
        <f t="shared" si="221"/>
        <v>83.609536459192697</v>
      </c>
    </row>
    <row r="645" spans="1:17" s="5" customFormat="1" ht="20.25" customHeight="1">
      <c r="A645" s="79"/>
      <c r="B645" s="79"/>
      <c r="C645" s="79"/>
      <c r="D645" s="79" t="s">
        <v>426</v>
      </c>
      <c r="E645" s="30"/>
      <c r="F645" s="25">
        <v>10303</v>
      </c>
      <c r="G645" s="26">
        <v>0</v>
      </c>
      <c r="H645" s="26">
        <v>0</v>
      </c>
      <c r="I645" s="27">
        <v>10303.299999999999</v>
      </c>
      <c r="J645" s="25">
        <v>8614.5413700000008</v>
      </c>
      <c r="K645" s="26">
        <v>0</v>
      </c>
      <c r="L645" s="26">
        <v>0</v>
      </c>
      <c r="M645" s="28">
        <v>8614.5413700000008</v>
      </c>
      <c r="N645" s="26">
        <f t="shared" si="216"/>
        <v>83.611970979326429</v>
      </c>
      <c r="O645" s="26"/>
      <c r="P645" s="26"/>
      <c r="Q645" s="26">
        <f t="shared" si="221"/>
        <v>83.609536459192697</v>
      </c>
    </row>
    <row r="646" spans="1:17" s="5" customFormat="1" ht="20.25" customHeight="1">
      <c r="A646" s="79"/>
      <c r="B646" s="79"/>
      <c r="C646" s="79"/>
      <c r="D646" s="79"/>
      <c r="E646" s="30" t="s">
        <v>425</v>
      </c>
      <c r="F646" s="25">
        <v>10303</v>
      </c>
      <c r="G646" s="26">
        <v>0</v>
      </c>
      <c r="H646" s="26">
        <v>0</v>
      </c>
      <c r="I646" s="27">
        <v>10303.299999999999</v>
      </c>
      <c r="J646" s="25">
        <v>8614.5413700000008</v>
      </c>
      <c r="K646" s="26">
        <v>0</v>
      </c>
      <c r="L646" s="26">
        <v>0</v>
      </c>
      <c r="M646" s="28">
        <v>8614.5413700000008</v>
      </c>
      <c r="N646" s="26">
        <f t="shared" si="216"/>
        <v>83.611970979326429</v>
      </c>
      <c r="O646" s="26"/>
      <c r="P646" s="26"/>
      <c r="Q646" s="26">
        <f t="shared" si="221"/>
        <v>83.609536459192697</v>
      </c>
    </row>
    <row r="647" spans="1:17" s="5" customFormat="1" ht="20.25" customHeight="1">
      <c r="A647" s="79" t="s">
        <v>38</v>
      </c>
      <c r="B647" s="79" t="s">
        <v>39</v>
      </c>
      <c r="C647" s="79" t="s">
        <v>427</v>
      </c>
      <c r="D647" s="59" t="s">
        <v>31</v>
      </c>
      <c r="E647" s="30"/>
      <c r="F647" s="25">
        <f>SUM(F648:F655)</f>
        <v>42553.272139999994</v>
      </c>
      <c r="G647" s="26">
        <f t="shared" ref="G647:M647" si="222">SUM(G648:G655)</f>
        <v>0</v>
      </c>
      <c r="H647" s="26">
        <f t="shared" si="222"/>
        <v>12344.997140000001</v>
      </c>
      <c r="I647" s="27">
        <f t="shared" si="222"/>
        <v>30208.275000000001</v>
      </c>
      <c r="J647" s="25">
        <f t="shared" si="222"/>
        <v>36963.992050000001</v>
      </c>
      <c r="K647" s="26">
        <f t="shared" si="222"/>
        <v>0</v>
      </c>
      <c r="L647" s="26">
        <f t="shared" si="222"/>
        <v>12275.78405</v>
      </c>
      <c r="M647" s="28">
        <f t="shared" si="222"/>
        <v>24688.207999999999</v>
      </c>
      <c r="N647" s="26">
        <f t="shared" si="216"/>
        <v>86.865216682723485</v>
      </c>
      <c r="O647" s="26"/>
      <c r="P647" s="26">
        <f t="shared" si="217"/>
        <v>99.439343004983456</v>
      </c>
      <c r="Q647" s="26">
        <f t="shared" si="221"/>
        <v>81.726639472131396</v>
      </c>
    </row>
    <row r="648" spans="1:17" s="5" customFormat="1" ht="20.25" customHeight="1">
      <c r="A648" s="79"/>
      <c r="B648" s="79"/>
      <c r="C648" s="79"/>
      <c r="D648" s="59" t="s">
        <v>420</v>
      </c>
      <c r="E648" s="30" t="s">
        <v>582</v>
      </c>
      <c r="F648" s="25">
        <v>7010</v>
      </c>
      <c r="G648" s="26">
        <v>0</v>
      </c>
      <c r="H648" s="26">
        <v>7010</v>
      </c>
      <c r="I648" s="27">
        <v>0</v>
      </c>
      <c r="J648" s="25">
        <v>7009.98</v>
      </c>
      <c r="K648" s="26">
        <v>0</v>
      </c>
      <c r="L648" s="26">
        <v>7009.98</v>
      </c>
      <c r="M648" s="28">
        <v>0</v>
      </c>
      <c r="N648" s="26">
        <f t="shared" si="216"/>
        <v>99.999714693295289</v>
      </c>
      <c r="O648" s="26"/>
      <c r="P648" s="26">
        <f t="shared" si="217"/>
        <v>99.999714693295289</v>
      </c>
      <c r="Q648" s="26"/>
    </row>
    <row r="649" spans="1:17" s="5" customFormat="1" ht="20.25" customHeight="1">
      <c r="A649" s="79"/>
      <c r="B649" s="79"/>
      <c r="C649" s="79"/>
      <c r="D649" s="59"/>
      <c r="E649" s="30" t="s">
        <v>583</v>
      </c>
      <c r="F649" s="25">
        <v>9924.6</v>
      </c>
      <c r="G649" s="26">
        <v>0</v>
      </c>
      <c r="H649" s="26">
        <v>0</v>
      </c>
      <c r="I649" s="27">
        <v>9924.6</v>
      </c>
      <c r="J649" s="25">
        <v>7686.8</v>
      </c>
      <c r="K649" s="26">
        <v>0</v>
      </c>
      <c r="L649" s="26">
        <v>0</v>
      </c>
      <c r="M649" s="28">
        <v>7686.8</v>
      </c>
      <c r="N649" s="26">
        <f t="shared" si="216"/>
        <v>77.451987989440369</v>
      </c>
      <c r="O649" s="26"/>
      <c r="P649" s="26"/>
      <c r="Q649" s="26">
        <f t="shared" si="221"/>
        <v>77.451987989440369</v>
      </c>
    </row>
    <row r="650" spans="1:17" s="5" customFormat="1" ht="20.25" customHeight="1">
      <c r="A650" s="79"/>
      <c r="B650" s="79"/>
      <c r="C650" s="79"/>
      <c r="D650" s="59"/>
      <c r="E650" s="30" t="s">
        <v>590</v>
      </c>
      <c r="F650" s="25">
        <v>475</v>
      </c>
      <c r="G650" s="26">
        <v>0</v>
      </c>
      <c r="H650" s="26">
        <v>475</v>
      </c>
      <c r="I650" s="27">
        <v>0</v>
      </c>
      <c r="J650" s="25">
        <v>475</v>
      </c>
      <c r="K650" s="26">
        <v>0</v>
      </c>
      <c r="L650" s="26">
        <v>475</v>
      </c>
      <c r="M650" s="28">
        <v>0</v>
      </c>
      <c r="N650" s="26">
        <f t="shared" si="216"/>
        <v>100</v>
      </c>
      <c r="O650" s="26"/>
      <c r="P650" s="26">
        <f t="shared" si="217"/>
        <v>100</v>
      </c>
      <c r="Q650" s="26"/>
    </row>
    <row r="651" spans="1:17" s="5" customFormat="1" ht="20.25" customHeight="1">
      <c r="A651" s="79"/>
      <c r="B651" s="79"/>
      <c r="C651" s="79"/>
      <c r="D651" s="59"/>
      <c r="E651" s="30" t="s">
        <v>439</v>
      </c>
      <c r="F651" s="25">
        <v>195</v>
      </c>
      <c r="G651" s="26">
        <v>0</v>
      </c>
      <c r="H651" s="26">
        <v>0</v>
      </c>
      <c r="I651" s="27">
        <v>195</v>
      </c>
      <c r="J651" s="25">
        <v>65</v>
      </c>
      <c r="K651" s="26">
        <v>0</v>
      </c>
      <c r="L651" s="26">
        <v>0</v>
      </c>
      <c r="M651" s="28">
        <v>65</v>
      </c>
      <c r="N651" s="26">
        <f t="shared" si="216"/>
        <v>33.333333333333329</v>
      </c>
      <c r="O651" s="26"/>
      <c r="P651" s="26"/>
      <c r="Q651" s="26">
        <f t="shared" si="221"/>
        <v>33.333333333333329</v>
      </c>
    </row>
    <row r="652" spans="1:17" s="5" customFormat="1" ht="12">
      <c r="A652" s="79"/>
      <c r="B652" s="79"/>
      <c r="C652" s="79"/>
      <c r="D652" s="59"/>
      <c r="E652" s="30" t="s">
        <v>591</v>
      </c>
      <c r="F652" s="25">
        <v>20088.674999999999</v>
      </c>
      <c r="G652" s="26">
        <v>0</v>
      </c>
      <c r="H652" s="26">
        <v>0</v>
      </c>
      <c r="I652" s="27">
        <v>20088.674999999999</v>
      </c>
      <c r="J652" s="25">
        <v>16936.407999999999</v>
      </c>
      <c r="K652" s="26">
        <v>0</v>
      </c>
      <c r="L652" s="26">
        <v>0</v>
      </c>
      <c r="M652" s="28">
        <v>16936.407999999999</v>
      </c>
      <c r="N652" s="26">
        <f t="shared" ref="N652:N655" si="223">J652/F652*100</f>
        <v>84.308238348223568</v>
      </c>
      <c r="O652" s="26"/>
      <c r="P652" s="26"/>
      <c r="Q652" s="26">
        <f t="shared" ref="Q652" si="224">M652/I652*100</f>
        <v>84.308238348223568</v>
      </c>
    </row>
    <row r="653" spans="1:17" s="5" customFormat="1" ht="12">
      <c r="A653" s="79"/>
      <c r="B653" s="79"/>
      <c r="C653" s="79"/>
      <c r="D653" s="59"/>
      <c r="E653" s="30" t="s">
        <v>588</v>
      </c>
      <c r="F653" s="25">
        <f>G653+H653+I653</f>
        <v>4642.7</v>
      </c>
      <c r="G653" s="26">
        <v>0</v>
      </c>
      <c r="H653" s="26">
        <v>4642.7</v>
      </c>
      <c r="I653" s="27">
        <v>0</v>
      </c>
      <c r="J653" s="25">
        <f>K653+L653+M653</f>
        <v>4642.7</v>
      </c>
      <c r="K653" s="26">
        <v>0</v>
      </c>
      <c r="L653" s="26">
        <v>4642.7</v>
      </c>
      <c r="M653" s="28">
        <v>0</v>
      </c>
      <c r="N653" s="26">
        <f t="shared" si="223"/>
        <v>100</v>
      </c>
      <c r="O653" s="26"/>
      <c r="P653" s="26">
        <f t="shared" ref="P653" si="225">L653/H653*100</f>
        <v>100</v>
      </c>
      <c r="Q653" s="26"/>
    </row>
    <row r="654" spans="1:17" s="5" customFormat="1" ht="12">
      <c r="A654" s="79"/>
      <c r="B654" s="79"/>
      <c r="C654" s="79"/>
      <c r="D654" s="59"/>
      <c r="E654" s="30" t="s">
        <v>589</v>
      </c>
      <c r="F654" s="25">
        <f>G654+H654+I654</f>
        <v>100</v>
      </c>
      <c r="G654" s="26">
        <v>0</v>
      </c>
      <c r="H654" s="26">
        <v>100</v>
      </c>
      <c r="I654" s="27">
        <v>0</v>
      </c>
      <c r="J654" s="25">
        <f>K654+L654+M654</f>
        <v>100</v>
      </c>
      <c r="K654" s="26">
        <v>0</v>
      </c>
      <c r="L654" s="26">
        <v>100</v>
      </c>
      <c r="M654" s="28">
        <v>0</v>
      </c>
      <c r="N654" s="26">
        <f t="shared" si="223"/>
        <v>100</v>
      </c>
      <c r="O654" s="26"/>
      <c r="P654" s="26">
        <f t="shared" ref="P654:P655" si="226">L654/H654*100</f>
        <v>100</v>
      </c>
      <c r="Q654" s="26"/>
    </row>
    <row r="655" spans="1:17" s="5" customFormat="1" ht="12">
      <c r="A655" s="79"/>
      <c r="B655" s="79"/>
      <c r="C655" s="79"/>
      <c r="D655" s="59"/>
      <c r="E655" s="30" t="s">
        <v>599</v>
      </c>
      <c r="F655" s="25">
        <f>G655+H655+I655</f>
        <v>117.29714</v>
      </c>
      <c r="G655" s="26">
        <v>0</v>
      </c>
      <c r="H655" s="26">
        <v>117.29714</v>
      </c>
      <c r="I655" s="27">
        <v>0</v>
      </c>
      <c r="J655" s="25">
        <f>K655+L655+M655</f>
        <v>48.104050000000001</v>
      </c>
      <c r="K655" s="26">
        <v>0</v>
      </c>
      <c r="L655" s="26">
        <v>48.104050000000001</v>
      </c>
      <c r="M655" s="28">
        <v>0</v>
      </c>
      <c r="N655" s="26">
        <f t="shared" si="223"/>
        <v>41.010420202913728</v>
      </c>
      <c r="O655" s="26"/>
      <c r="P655" s="26">
        <f t="shared" si="226"/>
        <v>41.010420202913728</v>
      </c>
      <c r="Q655" s="26"/>
    </row>
    <row r="656" spans="1:17" s="5" customFormat="1" ht="20.25" customHeight="1">
      <c r="A656" s="79" t="s">
        <v>24</v>
      </c>
      <c r="B656" s="79" t="s">
        <v>40</v>
      </c>
      <c r="C656" s="79" t="s">
        <v>41</v>
      </c>
      <c r="D656" s="59" t="s">
        <v>31</v>
      </c>
      <c r="E656" s="30"/>
      <c r="F656" s="25">
        <f>F657</f>
        <v>16934.599999999999</v>
      </c>
      <c r="G656" s="26">
        <f t="shared" ref="G656:M656" si="227">G657</f>
        <v>0</v>
      </c>
      <c r="H656" s="26">
        <f t="shared" si="227"/>
        <v>7010</v>
      </c>
      <c r="I656" s="27">
        <f t="shared" si="227"/>
        <v>9924.6</v>
      </c>
      <c r="J656" s="25">
        <f t="shared" si="227"/>
        <v>14696.779999999999</v>
      </c>
      <c r="K656" s="26">
        <f t="shared" si="227"/>
        <v>0</v>
      </c>
      <c r="L656" s="26">
        <f t="shared" si="227"/>
        <v>7009.98</v>
      </c>
      <c r="M656" s="28">
        <f t="shared" si="227"/>
        <v>7686.8</v>
      </c>
      <c r="N656" s="26">
        <f t="shared" si="216"/>
        <v>86.785516044075436</v>
      </c>
      <c r="O656" s="26"/>
      <c r="P656" s="26">
        <f t="shared" si="217"/>
        <v>99.999714693295289</v>
      </c>
      <c r="Q656" s="26">
        <f t="shared" si="221"/>
        <v>77.451987989440369</v>
      </c>
    </row>
    <row r="657" spans="1:17" s="5" customFormat="1" ht="20.25" customHeight="1">
      <c r="A657" s="79"/>
      <c r="B657" s="79"/>
      <c r="C657" s="79"/>
      <c r="D657" s="79" t="s">
        <v>34</v>
      </c>
      <c r="E657" s="30"/>
      <c r="F657" s="25">
        <f>F658+F659</f>
        <v>16934.599999999999</v>
      </c>
      <c r="G657" s="26">
        <f t="shared" ref="G657" si="228">G658+G659</f>
        <v>0</v>
      </c>
      <c r="H657" s="26">
        <f t="shared" ref="H657" si="229">H658+H659</f>
        <v>7010</v>
      </c>
      <c r="I657" s="27">
        <f t="shared" ref="I657" si="230">I658+I659</f>
        <v>9924.6</v>
      </c>
      <c r="J657" s="25">
        <f t="shared" ref="J657" si="231">J658+J659</f>
        <v>14696.779999999999</v>
      </c>
      <c r="K657" s="26">
        <f t="shared" ref="K657" si="232">K658+K659</f>
        <v>0</v>
      </c>
      <c r="L657" s="26">
        <f t="shared" ref="L657" si="233">L658+L659</f>
        <v>7009.98</v>
      </c>
      <c r="M657" s="28">
        <f t="shared" ref="M657" si="234">M658+M659</f>
        <v>7686.8</v>
      </c>
      <c r="N657" s="26">
        <f t="shared" si="216"/>
        <v>86.785516044075436</v>
      </c>
      <c r="O657" s="26"/>
      <c r="P657" s="26">
        <f t="shared" si="217"/>
        <v>99.999714693295289</v>
      </c>
      <c r="Q657" s="26">
        <f t="shared" si="221"/>
        <v>77.451987989440369</v>
      </c>
    </row>
    <row r="658" spans="1:17" s="5" customFormat="1" ht="20.25" customHeight="1">
      <c r="A658" s="79"/>
      <c r="B658" s="79"/>
      <c r="C658" s="79"/>
      <c r="D658" s="79"/>
      <c r="E658" s="30" t="s">
        <v>582</v>
      </c>
      <c r="F658" s="25">
        <v>7010</v>
      </c>
      <c r="G658" s="26">
        <v>0</v>
      </c>
      <c r="H658" s="26">
        <v>7010</v>
      </c>
      <c r="I658" s="27">
        <v>0</v>
      </c>
      <c r="J658" s="25">
        <v>7009.98</v>
      </c>
      <c r="K658" s="26">
        <v>0</v>
      </c>
      <c r="L658" s="26">
        <v>7009.98</v>
      </c>
      <c r="M658" s="28">
        <v>0</v>
      </c>
      <c r="N658" s="26">
        <f t="shared" si="216"/>
        <v>99.999714693295289</v>
      </c>
      <c r="O658" s="26"/>
      <c r="P658" s="26">
        <f t="shared" si="217"/>
        <v>99.999714693295289</v>
      </c>
      <c r="Q658" s="26"/>
    </row>
    <row r="659" spans="1:17" s="5" customFormat="1" ht="20.25" customHeight="1">
      <c r="A659" s="79"/>
      <c r="B659" s="79"/>
      <c r="C659" s="79"/>
      <c r="D659" s="79"/>
      <c r="E659" s="30" t="s">
        <v>583</v>
      </c>
      <c r="F659" s="25">
        <v>9924.6</v>
      </c>
      <c r="G659" s="26">
        <v>0</v>
      </c>
      <c r="H659" s="26">
        <v>0</v>
      </c>
      <c r="I659" s="27">
        <v>9924.6</v>
      </c>
      <c r="J659" s="25">
        <v>7686.8</v>
      </c>
      <c r="K659" s="26">
        <v>0</v>
      </c>
      <c r="L659" s="26">
        <v>0</v>
      </c>
      <c r="M659" s="28">
        <v>7686.8</v>
      </c>
      <c r="N659" s="26">
        <f t="shared" si="216"/>
        <v>77.451987989440369</v>
      </c>
      <c r="O659" s="26"/>
      <c r="P659" s="26"/>
      <c r="Q659" s="26">
        <f t="shared" si="221"/>
        <v>77.451987989440369</v>
      </c>
    </row>
    <row r="660" spans="1:17" s="5" customFormat="1" ht="20.25" customHeight="1">
      <c r="A660" s="83" t="s">
        <v>428</v>
      </c>
      <c r="B660" s="79" t="s">
        <v>429</v>
      </c>
      <c r="C660" s="79" t="s">
        <v>430</v>
      </c>
      <c r="D660" s="59" t="s">
        <v>31</v>
      </c>
      <c r="E660" s="30"/>
      <c r="F660" s="25">
        <f>F661+F662</f>
        <v>16934.599999999999</v>
      </c>
      <c r="G660" s="26">
        <f t="shared" ref="G660:M660" si="235">G661+G662</f>
        <v>0</v>
      </c>
      <c r="H660" s="26">
        <f t="shared" si="235"/>
        <v>7010</v>
      </c>
      <c r="I660" s="27">
        <f t="shared" si="235"/>
        <v>9924.6</v>
      </c>
      <c r="J660" s="25">
        <f t="shared" si="235"/>
        <v>14696.779999999999</v>
      </c>
      <c r="K660" s="26">
        <f t="shared" si="235"/>
        <v>0</v>
      </c>
      <c r="L660" s="26">
        <f t="shared" si="235"/>
        <v>7009.98</v>
      </c>
      <c r="M660" s="28">
        <f t="shared" si="235"/>
        <v>7686.8</v>
      </c>
      <c r="N660" s="26">
        <f t="shared" si="216"/>
        <v>86.785516044075436</v>
      </c>
      <c r="O660" s="26"/>
      <c r="P660" s="26">
        <f t="shared" si="217"/>
        <v>99.999714693295289</v>
      </c>
      <c r="Q660" s="26">
        <f t="shared" si="221"/>
        <v>77.451987989440369</v>
      </c>
    </row>
    <row r="661" spans="1:17" s="5" customFormat="1" ht="20.25" customHeight="1">
      <c r="A661" s="83"/>
      <c r="B661" s="79"/>
      <c r="C661" s="79"/>
      <c r="D661" s="79" t="s">
        <v>431</v>
      </c>
      <c r="E661" s="30" t="s">
        <v>582</v>
      </c>
      <c r="F661" s="25">
        <v>7010</v>
      </c>
      <c r="G661" s="26">
        <v>0</v>
      </c>
      <c r="H661" s="26">
        <v>7010</v>
      </c>
      <c r="I661" s="27">
        <v>0</v>
      </c>
      <c r="J661" s="25">
        <v>7009.98</v>
      </c>
      <c r="K661" s="26">
        <v>0</v>
      </c>
      <c r="L661" s="26">
        <v>7009.98</v>
      </c>
      <c r="M661" s="28">
        <v>0</v>
      </c>
      <c r="N661" s="26">
        <f t="shared" si="216"/>
        <v>99.999714693295289</v>
      </c>
      <c r="O661" s="26"/>
      <c r="P661" s="26">
        <f t="shared" si="217"/>
        <v>99.999714693295289</v>
      </c>
      <c r="Q661" s="26"/>
    </row>
    <row r="662" spans="1:17" s="5" customFormat="1" ht="20.25" customHeight="1">
      <c r="A662" s="83"/>
      <c r="B662" s="79"/>
      <c r="C662" s="79"/>
      <c r="D662" s="79"/>
      <c r="E662" s="30" t="s">
        <v>583</v>
      </c>
      <c r="F662" s="25">
        <v>9924.6</v>
      </c>
      <c r="G662" s="26">
        <v>0</v>
      </c>
      <c r="H662" s="26">
        <v>0</v>
      </c>
      <c r="I662" s="27">
        <v>9924.6</v>
      </c>
      <c r="J662" s="25">
        <v>7686.8</v>
      </c>
      <c r="K662" s="26">
        <v>0</v>
      </c>
      <c r="L662" s="26">
        <v>0</v>
      </c>
      <c r="M662" s="28">
        <v>7686.8</v>
      </c>
      <c r="N662" s="26">
        <f t="shared" si="216"/>
        <v>77.451987989440369</v>
      </c>
      <c r="O662" s="26"/>
      <c r="P662" s="26"/>
      <c r="Q662" s="26">
        <f t="shared" si="221"/>
        <v>77.451987989440369</v>
      </c>
    </row>
    <row r="663" spans="1:17" s="5" customFormat="1" ht="20.25" customHeight="1">
      <c r="A663" s="79" t="s">
        <v>25</v>
      </c>
      <c r="B663" s="79" t="s">
        <v>42</v>
      </c>
      <c r="C663" s="82" t="s">
        <v>43</v>
      </c>
      <c r="D663" s="59" t="s">
        <v>31</v>
      </c>
      <c r="E663" s="30"/>
      <c r="F663" s="25">
        <f>F664</f>
        <v>25306.375</v>
      </c>
      <c r="G663" s="26">
        <f t="shared" ref="G663:M663" si="236">G664</f>
        <v>0</v>
      </c>
      <c r="H663" s="26">
        <f t="shared" si="236"/>
        <v>5217.7</v>
      </c>
      <c r="I663" s="27">
        <f t="shared" si="236"/>
        <v>20088.674999999999</v>
      </c>
      <c r="J663" s="25">
        <f t="shared" si="236"/>
        <v>22154.108</v>
      </c>
      <c r="K663" s="26">
        <f t="shared" si="236"/>
        <v>0</v>
      </c>
      <c r="L663" s="26">
        <f t="shared" si="236"/>
        <v>5217.7</v>
      </c>
      <c r="M663" s="28">
        <f t="shared" si="236"/>
        <v>16936.407999999999</v>
      </c>
      <c r="N663" s="26">
        <f t="shared" si="216"/>
        <v>87.543585361396097</v>
      </c>
      <c r="O663" s="26"/>
      <c r="P663" s="26">
        <f t="shared" si="217"/>
        <v>100</v>
      </c>
      <c r="Q663" s="26">
        <f t="shared" si="221"/>
        <v>84.308238348223568</v>
      </c>
    </row>
    <row r="664" spans="1:17" s="5" customFormat="1" ht="20.25" customHeight="1">
      <c r="A664" s="79"/>
      <c r="B664" s="79"/>
      <c r="C664" s="82"/>
      <c r="D664" s="79" t="s">
        <v>419</v>
      </c>
      <c r="E664" s="30"/>
      <c r="F664" s="25">
        <f>F665+F666+F667+F668</f>
        <v>25306.375</v>
      </c>
      <c r="G664" s="26">
        <f t="shared" ref="G664:M664" si="237">G665+G666+G667+G668</f>
        <v>0</v>
      </c>
      <c r="H664" s="26">
        <f t="shared" si="237"/>
        <v>5217.7</v>
      </c>
      <c r="I664" s="27">
        <f t="shared" si="237"/>
        <v>20088.674999999999</v>
      </c>
      <c r="J664" s="25">
        <f t="shared" si="237"/>
        <v>22154.108</v>
      </c>
      <c r="K664" s="26">
        <f t="shared" si="237"/>
        <v>0</v>
      </c>
      <c r="L664" s="26">
        <f t="shared" si="237"/>
        <v>5217.7</v>
      </c>
      <c r="M664" s="28">
        <f t="shared" si="237"/>
        <v>16936.407999999999</v>
      </c>
      <c r="N664" s="26">
        <f t="shared" si="216"/>
        <v>87.543585361396097</v>
      </c>
      <c r="O664" s="26"/>
      <c r="P664" s="26">
        <f t="shared" si="217"/>
        <v>100</v>
      </c>
      <c r="Q664" s="26">
        <f t="shared" si="221"/>
        <v>84.308238348223568</v>
      </c>
    </row>
    <row r="665" spans="1:17" s="5" customFormat="1" ht="20.25" customHeight="1">
      <c r="A665" s="79"/>
      <c r="B665" s="79"/>
      <c r="C665" s="82"/>
      <c r="D665" s="79"/>
      <c r="E665" s="30" t="s">
        <v>588</v>
      </c>
      <c r="F665" s="25">
        <f>G665+H665+I665</f>
        <v>4642.7</v>
      </c>
      <c r="G665" s="26">
        <v>0</v>
      </c>
      <c r="H665" s="26">
        <v>4642.7</v>
      </c>
      <c r="I665" s="27">
        <v>0</v>
      </c>
      <c r="J665" s="25">
        <f>K665+L665+M665</f>
        <v>4642.7</v>
      </c>
      <c r="K665" s="26">
        <v>0</v>
      </c>
      <c r="L665" s="26">
        <v>4642.7</v>
      </c>
      <c r="M665" s="28">
        <v>0</v>
      </c>
      <c r="N665" s="26">
        <f t="shared" si="216"/>
        <v>100</v>
      </c>
      <c r="O665" s="26"/>
      <c r="P665" s="26">
        <f t="shared" si="217"/>
        <v>100</v>
      </c>
      <c r="Q665" s="26"/>
    </row>
    <row r="666" spans="1:17" s="5" customFormat="1" ht="20.25" customHeight="1">
      <c r="A666" s="79"/>
      <c r="B666" s="79"/>
      <c r="C666" s="82"/>
      <c r="D666" s="79"/>
      <c r="E666" s="30" t="s">
        <v>589</v>
      </c>
      <c r="F666" s="25">
        <f>G666+H666+I666</f>
        <v>100</v>
      </c>
      <c r="G666" s="26">
        <v>0</v>
      </c>
      <c r="H666" s="26">
        <v>100</v>
      </c>
      <c r="I666" s="27">
        <v>0</v>
      </c>
      <c r="J666" s="25">
        <f>K666+L666+M666</f>
        <v>100</v>
      </c>
      <c r="K666" s="26">
        <v>0</v>
      </c>
      <c r="L666" s="26">
        <v>100</v>
      </c>
      <c r="M666" s="28">
        <v>0</v>
      </c>
      <c r="N666" s="26">
        <f t="shared" ref="N666" si="238">J666/F666*100</f>
        <v>100</v>
      </c>
      <c r="O666" s="26"/>
      <c r="P666" s="26">
        <f t="shared" si="217"/>
        <v>100</v>
      </c>
      <c r="Q666" s="26"/>
    </row>
    <row r="667" spans="1:17" s="5" customFormat="1" ht="20.25" customHeight="1">
      <c r="A667" s="79"/>
      <c r="B667" s="79"/>
      <c r="C667" s="82"/>
      <c r="D667" s="79"/>
      <c r="E667" s="30" t="s">
        <v>591</v>
      </c>
      <c r="F667" s="25">
        <v>20088.674999999999</v>
      </c>
      <c r="G667" s="26">
        <v>0</v>
      </c>
      <c r="H667" s="26">
        <v>0</v>
      </c>
      <c r="I667" s="27">
        <v>20088.674999999999</v>
      </c>
      <c r="J667" s="25">
        <v>16936.407999999999</v>
      </c>
      <c r="K667" s="26">
        <v>0</v>
      </c>
      <c r="L667" s="26">
        <v>0</v>
      </c>
      <c r="M667" s="28">
        <v>16936.407999999999</v>
      </c>
      <c r="N667" s="26">
        <f t="shared" si="216"/>
        <v>84.308238348223568</v>
      </c>
      <c r="O667" s="26"/>
      <c r="P667" s="26"/>
      <c r="Q667" s="26">
        <f t="shared" si="221"/>
        <v>84.308238348223568</v>
      </c>
    </row>
    <row r="668" spans="1:17" s="5" customFormat="1" ht="20.25" customHeight="1">
      <c r="A668" s="79"/>
      <c r="B668" s="79"/>
      <c r="C668" s="82"/>
      <c r="D668" s="79"/>
      <c r="E668" s="30" t="s">
        <v>590</v>
      </c>
      <c r="F668" s="25">
        <v>475</v>
      </c>
      <c r="G668" s="26">
        <v>0</v>
      </c>
      <c r="H668" s="26">
        <v>475</v>
      </c>
      <c r="I668" s="27">
        <v>0</v>
      </c>
      <c r="J668" s="25">
        <v>475</v>
      </c>
      <c r="K668" s="26">
        <v>0</v>
      </c>
      <c r="L668" s="26">
        <v>475</v>
      </c>
      <c r="M668" s="28">
        <v>0</v>
      </c>
      <c r="N668" s="26">
        <f t="shared" si="216"/>
        <v>100</v>
      </c>
      <c r="O668" s="26"/>
      <c r="P668" s="26">
        <f t="shared" si="217"/>
        <v>100</v>
      </c>
      <c r="Q668" s="26"/>
    </row>
    <row r="669" spans="1:17" s="5" customFormat="1" ht="20.25" customHeight="1">
      <c r="A669" s="83" t="s">
        <v>44</v>
      </c>
      <c r="B669" s="79" t="s">
        <v>45</v>
      </c>
      <c r="C669" s="79" t="s">
        <v>432</v>
      </c>
      <c r="D669" s="59" t="s">
        <v>15</v>
      </c>
      <c r="E669" s="30"/>
      <c r="F669" s="25">
        <v>20088.674999999999</v>
      </c>
      <c r="G669" s="26">
        <v>0</v>
      </c>
      <c r="H669" s="26">
        <v>0</v>
      </c>
      <c r="I669" s="27">
        <v>20088.674999999999</v>
      </c>
      <c r="J669" s="25">
        <v>16936.407999999999</v>
      </c>
      <c r="K669" s="26">
        <v>0</v>
      </c>
      <c r="L669" s="26">
        <v>0</v>
      </c>
      <c r="M669" s="28">
        <v>16936.407999999999</v>
      </c>
      <c r="N669" s="26">
        <f t="shared" ref="N669:N673" si="239">J669/F669*100</f>
        <v>84.308238348223568</v>
      </c>
      <c r="O669" s="26"/>
      <c r="P669" s="26"/>
      <c r="Q669" s="26">
        <f t="shared" ref="Q669:Q671" si="240">M669/I669*100</f>
        <v>84.308238348223568</v>
      </c>
    </row>
    <row r="670" spans="1:17" s="5" customFormat="1" ht="20.25" customHeight="1">
      <c r="A670" s="83"/>
      <c r="B670" s="79"/>
      <c r="C670" s="79"/>
      <c r="D670" s="79" t="s">
        <v>433</v>
      </c>
      <c r="E670" s="30"/>
      <c r="F670" s="25">
        <v>20088.674999999999</v>
      </c>
      <c r="G670" s="26">
        <v>0</v>
      </c>
      <c r="H670" s="26">
        <v>0</v>
      </c>
      <c r="I670" s="27">
        <v>20088.674999999999</v>
      </c>
      <c r="J670" s="25">
        <v>16936.407999999999</v>
      </c>
      <c r="K670" s="26">
        <v>0</v>
      </c>
      <c r="L670" s="26">
        <v>0</v>
      </c>
      <c r="M670" s="28">
        <v>16936.407999999999</v>
      </c>
      <c r="N670" s="26">
        <f t="shared" si="239"/>
        <v>84.308238348223568</v>
      </c>
      <c r="O670" s="26"/>
      <c r="P670" s="26"/>
      <c r="Q670" s="26">
        <f t="shared" si="240"/>
        <v>84.308238348223568</v>
      </c>
    </row>
    <row r="671" spans="1:17" s="5" customFormat="1" ht="20.25" customHeight="1">
      <c r="A671" s="83"/>
      <c r="B671" s="79"/>
      <c r="C671" s="79"/>
      <c r="D671" s="79"/>
      <c r="E671" s="30" t="s">
        <v>591</v>
      </c>
      <c r="F671" s="25">
        <v>20088.674999999999</v>
      </c>
      <c r="G671" s="26">
        <v>0</v>
      </c>
      <c r="H671" s="26">
        <v>0</v>
      </c>
      <c r="I671" s="27">
        <v>20088.674999999999</v>
      </c>
      <c r="J671" s="25">
        <v>16936.407999999999</v>
      </c>
      <c r="K671" s="26">
        <v>0</v>
      </c>
      <c r="L671" s="26">
        <v>0</v>
      </c>
      <c r="M671" s="28">
        <v>16936.407999999999</v>
      </c>
      <c r="N671" s="26">
        <f t="shared" si="239"/>
        <v>84.308238348223568</v>
      </c>
      <c r="O671" s="26"/>
      <c r="P671" s="26"/>
      <c r="Q671" s="26">
        <f t="shared" si="240"/>
        <v>84.308238348223568</v>
      </c>
    </row>
    <row r="672" spans="1:17" s="5" customFormat="1" ht="20.25" customHeight="1">
      <c r="A672" s="83" t="s">
        <v>434</v>
      </c>
      <c r="B672" s="79" t="s">
        <v>49</v>
      </c>
      <c r="C672" s="79" t="s">
        <v>47</v>
      </c>
      <c r="D672" s="59" t="s">
        <v>31</v>
      </c>
      <c r="E672" s="30"/>
      <c r="F672" s="25">
        <v>475</v>
      </c>
      <c r="G672" s="26">
        <v>0</v>
      </c>
      <c r="H672" s="26">
        <v>475</v>
      </c>
      <c r="I672" s="27">
        <v>0</v>
      </c>
      <c r="J672" s="25">
        <v>475</v>
      </c>
      <c r="K672" s="26">
        <v>0</v>
      </c>
      <c r="L672" s="26">
        <v>475</v>
      </c>
      <c r="M672" s="28">
        <v>0</v>
      </c>
      <c r="N672" s="26">
        <f t="shared" si="239"/>
        <v>100</v>
      </c>
      <c r="O672" s="26"/>
      <c r="P672" s="26">
        <f t="shared" ref="P672:P673" si="241">L672/H672*100</f>
        <v>100</v>
      </c>
      <c r="Q672" s="26"/>
    </row>
    <row r="673" spans="1:17" s="5" customFormat="1" ht="20.25" customHeight="1">
      <c r="A673" s="83"/>
      <c r="B673" s="79"/>
      <c r="C673" s="79"/>
      <c r="D673" s="79" t="s">
        <v>46</v>
      </c>
      <c r="E673" s="30"/>
      <c r="F673" s="25">
        <v>475</v>
      </c>
      <c r="G673" s="26">
        <v>0</v>
      </c>
      <c r="H673" s="26">
        <v>475</v>
      </c>
      <c r="I673" s="27">
        <v>0</v>
      </c>
      <c r="J673" s="25">
        <v>475</v>
      </c>
      <c r="K673" s="26">
        <v>0</v>
      </c>
      <c r="L673" s="26">
        <v>475</v>
      </c>
      <c r="M673" s="28">
        <v>0</v>
      </c>
      <c r="N673" s="26">
        <f t="shared" si="239"/>
        <v>100</v>
      </c>
      <c r="O673" s="26"/>
      <c r="P673" s="26">
        <f t="shared" si="241"/>
        <v>100</v>
      </c>
      <c r="Q673" s="26"/>
    </row>
    <row r="674" spans="1:17" s="5" customFormat="1" ht="20.25" customHeight="1">
      <c r="A674" s="83"/>
      <c r="B674" s="79"/>
      <c r="C674" s="79"/>
      <c r="D674" s="79"/>
      <c r="E674" s="30" t="s">
        <v>590</v>
      </c>
      <c r="F674" s="25">
        <v>475</v>
      </c>
      <c r="G674" s="26">
        <v>0</v>
      </c>
      <c r="H674" s="26">
        <v>475</v>
      </c>
      <c r="I674" s="27">
        <v>0</v>
      </c>
      <c r="J674" s="25">
        <v>475</v>
      </c>
      <c r="K674" s="26">
        <v>0</v>
      </c>
      <c r="L674" s="26">
        <v>475</v>
      </c>
      <c r="M674" s="28">
        <v>0</v>
      </c>
      <c r="N674" s="26">
        <f>J674/F674*100</f>
        <v>100</v>
      </c>
      <c r="O674" s="26"/>
      <c r="P674" s="26">
        <f>L674/H674*100</f>
        <v>100</v>
      </c>
      <c r="Q674" s="26"/>
    </row>
    <row r="675" spans="1:17" s="5" customFormat="1" ht="20.25" customHeight="1">
      <c r="A675" s="83" t="s">
        <v>584</v>
      </c>
      <c r="B675" s="79" t="s">
        <v>586</v>
      </c>
      <c r="C675" s="79" t="s">
        <v>47</v>
      </c>
      <c r="D675" s="59" t="s">
        <v>15</v>
      </c>
      <c r="E675" s="30"/>
      <c r="F675" s="25">
        <f t="shared" ref="F675:F676" si="242">G675+H675+I675</f>
        <v>100</v>
      </c>
      <c r="G675" s="26">
        <v>0</v>
      </c>
      <c r="H675" s="26">
        <v>100</v>
      </c>
      <c r="I675" s="27">
        <v>0</v>
      </c>
      <c r="J675" s="25">
        <f t="shared" ref="J675:J676" si="243">K675+L675+M675</f>
        <v>100</v>
      </c>
      <c r="K675" s="26">
        <v>0</v>
      </c>
      <c r="L675" s="26">
        <v>100</v>
      </c>
      <c r="M675" s="28">
        <v>0</v>
      </c>
      <c r="N675" s="26">
        <f t="shared" ref="N675:N680" si="244">J675/F675*100</f>
        <v>100</v>
      </c>
      <c r="O675" s="26"/>
      <c r="P675" s="26">
        <f t="shared" ref="P675:P680" si="245">L675/H675*100</f>
        <v>100</v>
      </c>
      <c r="Q675" s="26"/>
    </row>
    <row r="676" spans="1:17" s="5" customFormat="1" ht="20.25" customHeight="1">
      <c r="A676" s="83"/>
      <c r="B676" s="79"/>
      <c r="C676" s="79"/>
      <c r="D676" s="79" t="s">
        <v>46</v>
      </c>
      <c r="E676" s="30"/>
      <c r="F676" s="25">
        <f t="shared" si="242"/>
        <v>100</v>
      </c>
      <c r="G676" s="26">
        <v>0</v>
      </c>
      <c r="H676" s="26">
        <v>100</v>
      </c>
      <c r="I676" s="27">
        <v>0</v>
      </c>
      <c r="J676" s="25">
        <f t="shared" si="243"/>
        <v>100</v>
      </c>
      <c r="K676" s="26">
        <v>0</v>
      </c>
      <c r="L676" s="26">
        <v>100</v>
      </c>
      <c r="M676" s="28">
        <v>0</v>
      </c>
      <c r="N676" s="26">
        <f t="shared" si="244"/>
        <v>100</v>
      </c>
      <c r="O676" s="26"/>
      <c r="P676" s="26">
        <f t="shared" si="245"/>
        <v>100</v>
      </c>
      <c r="Q676" s="26"/>
    </row>
    <row r="677" spans="1:17" s="5" customFormat="1" ht="20.25" customHeight="1">
      <c r="A677" s="83"/>
      <c r="B677" s="79"/>
      <c r="C677" s="79"/>
      <c r="D677" s="79"/>
      <c r="E677" s="30" t="s">
        <v>589</v>
      </c>
      <c r="F677" s="25">
        <f>G677+H677+I677</f>
        <v>100</v>
      </c>
      <c r="G677" s="26">
        <v>0</v>
      </c>
      <c r="H677" s="26">
        <v>100</v>
      </c>
      <c r="I677" s="27">
        <v>0</v>
      </c>
      <c r="J677" s="25">
        <f>K677+L677+M677</f>
        <v>100</v>
      </c>
      <c r="K677" s="26">
        <v>0</v>
      </c>
      <c r="L677" s="26">
        <v>100</v>
      </c>
      <c r="M677" s="28">
        <v>0</v>
      </c>
      <c r="N677" s="26">
        <f t="shared" si="244"/>
        <v>100</v>
      </c>
      <c r="O677" s="26"/>
      <c r="P677" s="26">
        <f t="shared" si="245"/>
        <v>100</v>
      </c>
      <c r="Q677" s="26"/>
    </row>
    <row r="678" spans="1:17" s="5" customFormat="1" ht="20.25" customHeight="1">
      <c r="A678" s="83" t="s">
        <v>585</v>
      </c>
      <c r="B678" s="79" t="s">
        <v>587</v>
      </c>
      <c r="C678" s="79" t="s">
        <v>47</v>
      </c>
      <c r="D678" s="59" t="s">
        <v>15</v>
      </c>
      <c r="E678" s="30"/>
      <c r="F678" s="25">
        <f t="shared" ref="F678:F679" si="246">G678+H678+I678</f>
        <v>4642.7</v>
      </c>
      <c r="G678" s="26">
        <v>0</v>
      </c>
      <c r="H678" s="26">
        <v>4642.7</v>
      </c>
      <c r="I678" s="27">
        <v>0</v>
      </c>
      <c r="J678" s="25">
        <f t="shared" ref="J678:J679" si="247">K678+L678+M678</f>
        <v>4642.7</v>
      </c>
      <c r="K678" s="26">
        <v>0</v>
      </c>
      <c r="L678" s="26">
        <v>4642.7</v>
      </c>
      <c r="M678" s="28">
        <v>0</v>
      </c>
      <c r="N678" s="26">
        <f t="shared" si="244"/>
        <v>100</v>
      </c>
      <c r="O678" s="26"/>
      <c r="P678" s="26">
        <f t="shared" si="245"/>
        <v>100</v>
      </c>
      <c r="Q678" s="26"/>
    </row>
    <row r="679" spans="1:17" s="5" customFormat="1" ht="20.25" customHeight="1">
      <c r="A679" s="83"/>
      <c r="B679" s="79"/>
      <c r="C679" s="79"/>
      <c r="D679" s="79" t="s">
        <v>46</v>
      </c>
      <c r="E679" s="30"/>
      <c r="F679" s="25">
        <f t="shared" si="246"/>
        <v>4642.7</v>
      </c>
      <c r="G679" s="26">
        <v>0</v>
      </c>
      <c r="H679" s="26">
        <v>4642.7</v>
      </c>
      <c r="I679" s="27">
        <v>0</v>
      </c>
      <c r="J679" s="25">
        <f t="shared" si="247"/>
        <v>4642.7</v>
      </c>
      <c r="K679" s="26">
        <v>0</v>
      </c>
      <c r="L679" s="26">
        <v>4642.7</v>
      </c>
      <c r="M679" s="28">
        <v>0</v>
      </c>
      <c r="N679" s="26">
        <f t="shared" si="244"/>
        <v>100</v>
      </c>
      <c r="O679" s="26"/>
      <c r="P679" s="26">
        <f t="shared" si="245"/>
        <v>100</v>
      </c>
      <c r="Q679" s="26"/>
    </row>
    <row r="680" spans="1:17" s="5" customFormat="1" ht="20.25" customHeight="1">
      <c r="A680" s="83"/>
      <c r="B680" s="79"/>
      <c r="C680" s="79"/>
      <c r="D680" s="79"/>
      <c r="E680" s="30" t="s">
        <v>588</v>
      </c>
      <c r="F680" s="25">
        <f>G680+H680+I680</f>
        <v>4642.7</v>
      </c>
      <c r="G680" s="26">
        <v>0</v>
      </c>
      <c r="H680" s="26">
        <v>4642.7</v>
      </c>
      <c r="I680" s="27">
        <v>0</v>
      </c>
      <c r="J680" s="25">
        <f>K680+L680+M680</f>
        <v>4642.7</v>
      </c>
      <c r="K680" s="26">
        <v>0</v>
      </c>
      <c r="L680" s="26">
        <v>4642.7</v>
      </c>
      <c r="M680" s="28">
        <v>0</v>
      </c>
      <c r="N680" s="26">
        <f t="shared" si="244"/>
        <v>100</v>
      </c>
      <c r="O680" s="26"/>
      <c r="P680" s="26">
        <f t="shared" si="245"/>
        <v>100</v>
      </c>
      <c r="Q680" s="26"/>
    </row>
    <row r="681" spans="1:17" s="5" customFormat="1" ht="20.25" customHeight="1">
      <c r="A681" s="79" t="s">
        <v>435</v>
      </c>
      <c r="B681" s="79" t="s">
        <v>48</v>
      </c>
      <c r="C681" s="79" t="s">
        <v>592</v>
      </c>
      <c r="D681" s="59" t="s">
        <v>15</v>
      </c>
      <c r="E681" s="30"/>
      <c r="F681" s="25">
        <v>195</v>
      </c>
      <c r="G681" s="26">
        <v>0</v>
      </c>
      <c r="H681" s="26">
        <v>0</v>
      </c>
      <c r="I681" s="27">
        <v>195</v>
      </c>
      <c r="J681" s="25">
        <v>65</v>
      </c>
      <c r="K681" s="26">
        <v>0</v>
      </c>
      <c r="L681" s="26">
        <v>0</v>
      </c>
      <c r="M681" s="28">
        <v>65</v>
      </c>
      <c r="N681" s="26">
        <f t="shared" ref="N681:N749" si="248">J681/F681*100</f>
        <v>33.333333333333329</v>
      </c>
      <c r="O681" s="26"/>
      <c r="P681" s="26"/>
      <c r="Q681" s="26">
        <f t="shared" si="221"/>
        <v>33.333333333333329</v>
      </c>
    </row>
    <row r="682" spans="1:17" s="5" customFormat="1" ht="20.25" customHeight="1">
      <c r="A682" s="79"/>
      <c r="B682" s="79"/>
      <c r="C682" s="79"/>
      <c r="D682" s="79" t="s">
        <v>420</v>
      </c>
      <c r="E682" s="30"/>
      <c r="F682" s="25">
        <v>195</v>
      </c>
      <c r="G682" s="26">
        <v>0</v>
      </c>
      <c r="H682" s="26">
        <v>0</v>
      </c>
      <c r="I682" s="27">
        <v>195</v>
      </c>
      <c r="J682" s="25">
        <v>65</v>
      </c>
      <c r="K682" s="26">
        <v>0</v>
      </c>
      <c r="L682" s="26">
        <v>0</v>
      </c>
      <c r="M682" s="28">
        <v>65</v>
      </c>
      <c r="N682" s="26">
        <f t="shared" si="248"/>
        <v>33.333333333333329</v>
      </c>
      <c r="O682" s="26"/>
      <c r="P682" s="26"/>
      <c r="Q682" s="26">
        <f t="shared" si="221"/>
        <v>33.333333333333329</v>
      </c>
    </row>
    <row r="683" spans="1:17" s="5" customFormat="1" ht="20.25" customHeight="1">
      <c r="A683" s="79"/>
      <c r="B683" s="79"/>
      <c r="C683" s="79"/>
      <c r="D683" s="79"/>
      <c r="E683" s="30" t="str">
        <f>E686</f>
        <v>92714033920688510540</v>
      </c>
      <c r="F683" s="25">
        <v>195</v>
      </c>
      <c r="G683" s="26">
        <v>0</v>
      </c>
      <c r="H683" s="26">
        <v>0</v>
      </c>
      <c r="I683" s="27">
        <v>195</v>
      </c>
      <c r="J683" s="25">
        <v>65</v>
      </c>
      <c r="K683" s="26">
        <v>0</v>
      </c>
      <c r="L683" s="26">
        <v>0</v>
      </c>
      <c r="M683" s="28">
        <v>65</v>
      </c>
      <c r="N683" s="26">
        <f t="shared" si="248"/>
        <v>33.333333333333329</v>
      </c>
      <c r="O683" s="26"/>
      <c r="P683" s="26"/>
      <c r="Q683" s="26">
        <f t="shared" si="221"/>
        <v>33.333333333333329</v>
      </c>
    </row>
    <row r="684" spans="1:17" s="5" customFormat="1" ht="20.25" customHeight="1">
      <c r="A684" s="79" t="s">
        <v>436</v>
      </c>
      <c r="B684" s="79" t="s">
        <v>437</v>
      </c>
      <c r="C684" s="79" t="s">
        <v>438</v>
      </c>
      <c r="D684" s="59" t="s">
        <v>31</v>
      </c>
      <c r="E684" s="30"/>
      <c r="F684" s="25">
        <v>195</v>
      </c>
      <c r="G684" s="26">
        <v>0</v>
      </c>
      <c r="H684" s="26">
        <v>0</v>
      </c>
      <c r="I684" s="27">
        <v>195</v>
      </c>
      <c r="J684" s="25">
        <v>65</v>
      </c>
      <c r="K684" s="26">
        <v>0</v>
      </c>
      <c r="L684" s="26">
        <v>0</v>
      </c>
      <c r="M684" s="28">
        <v>65</v>
      </c>
      <c r="N684" s="26">
        <f t="shared" si="248"/>
        <v>33.333333333333329</v>
      </c>
      <c r="O684" s="26"/>
      <c r="P684" s="26"/>
      <c r="Q684" s="26">
        <f t="shared" si="221"/>
        <v>33.333333333333329</v>
      </c>
    </row>
    <row r="685" spans="1:17" s="5" customFormat="1" ht="20.25" customHeight="1">
      <c r="A685" s="79"/>
      <c r="B685" s="79"/>
      <c r="C685" s="79"/>
      <c r="D685" s="79" t="s">
        <v>440</v>
      </c>
      <c r="E685" s="30"/>
      <c r="F685" s="25">
        <v>195</v>
      </c>
      <c r="G685" s="26">
        <v>0</v>
      </c>
      <c r="H685" s="26">
        <v>0</v>
      </c>
      <c r="I685" s="27">
        <v>195</v>
      </c>
      <c r="J685" s="25">
        <v>65</v>
      </c>
      <c r="K685" s="26">
        <v>0</v>
      </c>
      <c r="L685" s="26">
        <v>0</v>
      </c>
      <c r="M685" s="28">
        <v>65</v>
      </c>
      <c r="N685" s="26">
        <f t="shared" si="248"/>
        <v>33.333333333333329</v>
      </c>
      <c r="O685" s="26"/>
      <c r="P685" s="26"/>
      <c r="Q685" s="26">
        <f t="shared" si="221"/>
        <v>33.333333333333329</v>
      </c>
    </row>
    <row r="686" spans="1:17" s="5" customFormat="1" ht="20.25" customHeight="1">
      <c r="A686" s="79"/>
      <c r="B686" s="79"/>
      <c r="C686" s="79"/>
      <c r="D686" s="79"/>
      <c r="E686" s="30" t="s">
        <v>439</v>
      </c>
      <c r="F686" s="25">
        <v>195</v>
      </c>
      <c r="G686" s="26">
        <v>0</v>
      </c>
      <c r="H686" s="26">
        <v>0</v>
      </c>
      <c r="I686" s="27">
        <v>195</v>
      </c>
      <c r="J686" s="25">
        <v>65</v>
      </c>
      <c r="K686" s="26">
        <v>0</v>
      </c>
      <c r="L686" s="26">
        <v>0</v>
      </c>
      <c r="M686" s="28">
        <v>65</v>
      </c>
      <c r="N686" s="26">
        <f t="shared" si="248"/>
        <v>33.333333333333329</v>
      </c>
      <c r="O686" s="26"/>
      <c r="P686" s="26"/>
      <c r="Q686" s="26">
        <f t="shared" si="221"/>
        <v>33.333333333333329</v>
      </c>
    </row>
    <row r="687" spans="1:17" s="5" customFormat="1" ht="20.25" customHeight="1">
      <c r="A687" s="79" t="s">
        <v>593</v>
      </c>
      <c r="B687" s="79" t="s">
        <v>594</v>
      </c>
      <c r="C687" s="79" t="s">
        <v>592</v>
      </c>
      <c r="D687" s="59" t="s">
        <v>15</v>
      </c>
      <c r="E687" s="30"/>
      <c r="F687" s="25">
        <v>195</v>
      </c>
      <c r="G687" s="26">
        <v>0</v>
      </c>
      <c r="H687" s="26">
        <v>0</v>
      </c>
      <c r="I687" s="27">
        <v>195</v>
      </c>
      <c r="J687" s="25">
        <v>65</v>
      </c>
      <c r="K687" s="26">
        <v>0</v>
      </c>
      <c r="L687" s="26">
        <v>0</v>
      </c>
      <c r="M687" s="28">
        <v>65</v>
      </c>
      <c r="N687" s="26">
        <f t="shared" ref="N687:N692" si="249">J687/F687*100</f>
        <v>33.333333333333329</v>
      </c>
      <c r="O687" s="26"/>
      <c r="P687" s="26"/>
      <c r="Q687" s="26">
        <f t="shared" ref="Q687:Q691" si="250">M687/I687*100</f>
        <v>33.333333333333329</v>
      </c>
    </row>
    <row r="688" spans="1:17" s="5" customFormat="1" ht="20.25" customHeight="1">
      <c r="A688" s="79"/>
      <c r="B688" s="79"/>
      <c r="C688" s="79"/>
      <c r="D688" s="79" t="s">
        <v>420</v>
      </c>
      <c r="E688" s="30"/>
      <c r="F688" s="25">
        <v>195</v>
      </c>
      <c r="G688" s="26">
        <v>0</v>
      </c>
      <c r="H688" s="26">
        <v>0</v>
      </c>
      <c r="I688" s="27">
        <v>195</v>
      </c>
      <c r="J688" s="25">
        <v>65</v>
      </c>
      <c r="K688" s="26">
        <v>0</v>
      </c>
      <c r="L688" s="26">
        <v>0</v>
      </c>
      <c r="M688" s="28">
        <v>65</v>
      </c>
      <c r="N688" s="26">
        <f t="shared" si="249"/>
        <v>33.333333333333329</v>
      </c>
      <c r="O688" s="26"/>
      <c r="P688" s="26"/>
      <c r="Q688" s="26">
        <f t="shared" si="250"/>
        <v>33.333333333333329</v>
      </c>
    </row>
    <row r="689" spans="1:17" s="5" customFormat="1" ht="20.25" customHeight="1">
      <c r="A689" s="79"/>
      <c r="B689" s="79"/>
      <c r="C689" s="79"/>
      <c r="D689" s="79"/>
      <c r="E689" s="30" t="s">
        <v>599</v>
      </c>
      <c r="F689" s="25">
        <f>G689+H689+I689</f>
        <v>117.29714</v>
      </c>
      <c r="G689" s="26">
        <v>0</v>
      </c>
      <c r="H689" s="26">
        <v>117.29714</v>
      </c>
      <c r="I689" s="27">
        <v>0</v>
      </c>
      <c r="J689" s="25">
        <f>K689+L689+M689</f>
        <v>48.104050000000001</v>
      </c>
      <c r="K689" s="26">
        <v>0</v>
      </c>
      <c r="L689" s="26">
        <v>48.104050000000001</v>
      </c>
      <c r="M689" s="28">
        <v>0</v>
      </c>
      <c r="N689" s="26">
        <f t="shared" si="249"/>
        <v>41.010420202913728</v>
      </c>
      <c r="O689" s="26"/>
      <c r="P689" s="26">
        <f t="shared" ref="P689" si="251">L689/H689*100</f>
        <v>41.010420202913728</v>
      </c>
      <c r="Q689" s="26"/>
    </row>
    <row r="690" spans="1:17" s="5" customFormat="1" ht="20.25" customHeight="1">
      <c r="A690" s="79" t="s">
        <v>598</v>
      </c>
      <c r="B690" s="79" t="s">
        <v>595</v>
      </c>
      <c r="C690" s="79" t="s">
        <v>596</v>
      </c>
      <c r="D690" s="59" t="s">
        <v>31</v>
      </c>
      <c r="E690" s="30"/>
      <c r="F690" s="25">
        <v>195</v>
      </c>
      <c r="G690" s="26">
        <v>0</v>
      </c>
      <c r="H690" s="26">
        <v>0</v>
      </c>
      <c r="I690" s="27">
        <v>195</v>
      </c>
      <c r="J690" s="25">
        <v>65</v>
      </c>
      <c r="K690" s="26">
        <v>0</v>
      </c>
      <c r="L690" s="26">
        <v>0</v>
      </c>
      <c r="M690" s="28">
        <v>65</v>
      </c>
      <c r="N690" s="26">
        <f t="shared" si="249"/>
        <v>33.333333333333329</v>
      </c>
      <c r="O690" s="26"/>
      <c r="P690" s="26"/>
      <c r="Q690" s="26">
        <f t="shared" si="250"/>
        <v>33.333333333333329</v>
      </c>
    </row>
    <row r="691" spans="1:17" s="5" customFormat="1" ht="20.25" customHeight="1">
      <c r="A691" s="79"/>
      <c r="B691" s="79"/>
      <c r="C691" s="79"/>
      <c r="D691" s="79" t="s">
        <v>597</v>
      </c>
      <c r="E691" s="30"/>
      <c r="F691" s="25">
        <v>195</v>
      </c>
      <c r="G691" s="26">
        <v>0</v>
      </c>
      <c r="H691" s="26">
        <v>0</v>
      </c>
      <c r="I691" s="27">
        <v>195</v>
      </c>
      <c r="J691" s="25">
        <v>65</v>
      </c>
      <c r="K691" s="26">
        <v>0</v>
      </c>
      <c r="L691" s="26">
        <v>0</v>
      </c>
      <c r="M691" s="28">
        <v>65</v>
      </c>
      <c r="N691" s="26">
        <f t="shared" si="249"/>
        <v>33.333333333333329</v>
      </c>
      <c r="O691" s="26"/>
      <c r="P691" s="26"/>
      <c r="Q691" s="26">
        <f t="shared" si="250"/>
        <v>33.333333333333329</v>
      </c>
    </row>
    <row r="692" spans="1:17" s="5" customFormat="1" ht="20.25" customHeight="1">
      <c r="A692" s="79"/>
      <c r="B692" s="79"/>
      <c r="C692" s="79"/>
      <c r="D692" s="79"/>
      <c r="E692" s="30" t="s">
        <v>599</v>
      </c>
      <c r="F692" s="25">
        <f>G692+H692+I692</f>
        <v>117.29714</v>
      </c>
      <c r="G692" s="26">
        <v>0</v>
      </c>
      <c r="H692" s="26">
        <v>117.29714</v>
      </c>
      <c r="I692" s="27">
        <v>0</v>
      </c>
      <c r="J692" s="25">
        <f>K692+L692+M692</f>
        <v>48.104050000000001</v>
      </c>
      <c r="K692" s="26">
        <v>0</v>
      </c>
      <c r="L692" s="26">
        <v>48.104050000000001</v>
      </c>
      <c r="M692" s="28">
        <v>0</v>
      </c>
      <c r="N692" s="26">
        <f t="shared" si="249"/>
        <v>41.010420202913728</v>
      </c>
      <c r="O692" s="26"/>
      <c r="P692" s="26">
        <f t="shared" ref="P692" si="252">L692/H692*100</f>
        <v>41.010420202913728</v>
      </c>
      <c r="Q692" s="26"/>
    </row>
    <row r="693" spans="1:17" s="5" customFormat="1" ht="20.25" customHeight="1">
      <c r="A693" s="79" t="s">
        <v>50</v>
      </c>
      <c r="B693" s="79" t="s">
        <v>51</v>
      </c>
      <c r="C693" s="79" t="s">
        <v>441</v>
      </c>
      <c r="D693" s="59" t="s">
        <v>31</v>
      </c>
      <c r="E693" s="30"/>
      <c r="F693" s="25">
        <v>11971.5</v>
      </c>
      <c r="G693" s="26">
        <v>0</v>
      </c>
      <c r="H693" s="26">
        <v>0</v>
      </c>
      <c r="I693" s="27">
        <v>11971.5</v>
      </c>
      <c r="J693" s="25">
        <v>11971.5</v>
      </c>
      <c r="K693" s="26">
        <v>0</v>
      </c>
      <c r="L693" s="26">
        <v>0</v>
      </c>
      <c r="M693" s="28">
        <v>11971.5</v>
      </c>
      <c r="N693" s="26">
        <f t="shared" si="248"/>
        <v>100</v>
      </c>
      <c r="O693" s="26"/>
      <c r="P693" s="26"/>
      <c r="Q693" s="26">
        <f t="shared" si="221"/>
        <v>100</v>
      </c>
    </row>
    <row r="694" spans="1:17" s="5" customFormat="1" ht="20.25" customHeight="1">
      <c r="A694" s="79"/>
      <c r="B694" s="79"/>
      <c r="C694" s="79"/>
      <c r="D694" s="79" t="s">
        <v>420</v>
      </c>
      <c r="E694" s="30"/>
      <c r="F694" s="25">
        <v>11971.5</v>
      </c>
      <c r="G694" s="26">
        <v>0</v>
      </c>
      <c r="H694" s="26">
        <v>0</v>
      </c>
      <c r="I694" s="27">
        <v>11971.5</v>
      </c>
      <c r="J694" s="25">
        <v>11971.5</v>
      </c>
      <c r="K694" s="26">
        <v>0</v>
      </c>
      <c r="L694" s="26">
        <v>0</v>
      </c>
      <c r="M694" s="28">
        <v>11971.5</v>
      </c>
      <c r="N694" s="26">
        <f t="shared" si="248"/>
        <v>100</v>
      </c>
      <c r="O694" s="26"/>
      <c r="P694" s="26"/>
      <c r="Q694" s="26">
        <f t="shared" si="221"/>
        <v>100</v>
      </c>
    </row>
    <row r="695" spans="1:17" s="5" customFormat="1" ht="20.25" customHeight="1">
      <c r="A695" s="79"/>
      <c r="B695" s="79"/>
      <c r="C695" s="79"/>
      <c r="D695" s="79"/>
      <c r="E695" s="30" t="s">
        <v>601</v>
      </c>
      <c r="F695" s="25">
        <v>11971.5</v>
      </c>
      <c r="G695" s="26">
        <v>0</v>
      </c>
      <c r="H695" s="26">
        <v>0</v>
      </c>
      <c r="I695" s="27">
        <v>11971.5</v>
      </c>
      <c r="J695" s="25">
        <v>11971.5</v>
      </c>
      <c r="K695" s="26">
        <v>0</v>
      </c>
      <c r="L695" s="26">
        <v>0</v>
      </c>
      <c r="M695" s="28">
        <v>11971.5</v>
      </c>
      <c r="N695" s="26">
        <f t="shared" si="248"/>
        <v>100</v>
      </c>
      <c r="O695" s="26"/>
      <c r="P695" s="26"/>
      <c r="Q695" s="26">
        <f t="shared" si="221"/>
        <v>100</v>
      </c>
    </row>
    <row r="696" spans="1:17" s="5" customFormat="1" ht="20.25" customHeight="1">
      <c r="A696" s="79" t="s">
        <v>52</v>
      </c>
      <c r="B696" s="79" t="s">
        <v>442</v>
      </c>
      <c r="C696" s="79" t="s">
        <v>53</v>
      </c>
      <c r="D696" s="59" t="s">
        <v>31</v>
      </c>
      <c r="E696" s="30"/>
      <c r="F696" s="25">
        <v>11971.5</v>
      </c>
      <c r="G696" s="26">
        <v>0</v>
      </c>
      <c r="H696" s="26">
        <v>0</v>
      </c>
      <c r="I696" s="27">
        <v>11971.5</v>
      </c>
      <c r="J696" s="25">
        <v>11971.5</v>
      </c>
      <c r="K696" s="26">
        <v>0</v>
      </c>
      <c r="L696" s="26">
        <v>0</v>
      </c>
      <c r="M696" s="28">
        <v>11971.5</v>
      </c>
      <c r="N696" s="26">
        <f t="shared" si="248"/>
        <v>100</v>
      </c>
      <c r="O696" s="26"/>
      <c r="P696" s="26"/>
      <c r="Q696" s="26">
        <f t="shared" si="221"/>
        <v>100</v>
      </c>
    </row>
    <row r="697" spans="1:17" s="5" customFormat="1" ht="20.25" customHeight="1">
      <c r="A697" s="79"/>
      <c r="B697" s="79"/>
      <c r="C697" s="79"/>
      <c r="D697" s="79" t="s">
        <v>420</v>
      </c>
      <c r="E697" s="30"/>
      <c r="F697" s="25">
        <v>11971.5</v>
      </c>
      <c r="G697" s="26">
        <v>0</v>
      </c>
      <c r="H697" s="26">
        <v>0</v>
      </c>
      <c r="I697" s="27">
        <v>11971.5</v>
      </c>
      <c r="J697" s="25">
        <v>11971.5</v>
      </c>
      <c r="K697" s="26">
        <v>0</v>
      </c>
      <c r="L697" s="26">
        <v>0</v>
      </c>
      <c r="M697" s="28">
        <v>11971.5</v>
      </c>
      <c r="N697" s="26">
        <f t="shared" si="248"/>
        <v>100</v>
      </c>
      <c r="O697" s="26"/>
      <c r="P697" s="26"/>
      <c r="Q697" s="26">
        <f t="shared" si="221"/>
        <v>100</v>
      </c>
    </row>
    <row r="698" spans="1:17" s="5" customFormat="1" ht="20.25" customHeight="1">
      <c r="A698" s="79"/>
      <c r="B698" s="79"/>
      <c r="C698" s="79"/>
      <c r="D698" s="79"/>
      <c r="E698" s="30" t="str">
        <f>E701</f>
        <v>92703103930188060500</v>
      </c>
      <c r="F698" s="25">
        <v>11971.5</v>
      </c>
      <c r="G698" s="26">
        <v>0</v>
      </c>
      <c r="H698" s="26">
        <v>0</v>
      </c>
      <c r="I698" s="27">
        <v>11971.5</v>
      </c>
      <c r="J698" s="25">
        <v>11971.5</v>
      </c>
      <c r="K698" s="26">
        <v>0</v>
      </c>
      <c r="L698" s="26">
        <v>0</v>
      </c>
      <c r="M698" s="28">
        <v>11971.5</v>
      </c>
      <c r="N698" s="26">
        <f t="shared" si="248"/>
        <v>100</v>
      </c>
      <c r="O698" s="26"/>
      <c r="P698" s="26"/>
      <c r="Q698" s="26">
        <f t="shared" si="221"/>
        <v>100</v>
      </c>
    </row>
    <row r="699" spans="1:17" s="5" customFormat="1" ht="20.25" customHeight="1">
      <c r="A699" s="79" t="s">
        <v>54</v>
      </c>
      <c r="B699" s="79" t="s">
        <v>443</v>
      </c>
      <c r="C699" s="79" t="s">
        <v>444</v>
      </c>
      <c r="D699" s="59" t="s">
        <v>31</v>
      </c>
      <c r="E699" s="30"/>
      <c r="F699" s="25">
        <v>11971.5</v>
      </c>
      <c r="G699" s="26">
        <v>0</v>
      </c>
      <c r="H699" s="26">
        <v>0</v>
      </c>
      <c r="I699" s="27">
        <v>11971.5</v>
      </c>
      <c r="J699" s="25">
        <v>11971.5</v>
      </c>
      <c r="K699" s="26">
        <v>0</v>
      </c>
      <c r="L699" s="26">
        <v>0</v>
      </c>
      <c r="M699" s="28">
        <v>11971.5</v>
      </c>
      <c r="N699" s="26">
        <f t="shared" si="248"/>
        <v>100</v>
      </c>
      <c r="O699" s="26"/>
      <c r="P699" s="26"/>
      <c r="Q699" s="26">
        <f t="shared" si="221"/>
        <v>100</v>
      </c>
    </row>
    <row r="700" spans="1:17" s="5" customFormat="1" ht="20.25" customHeight="1">
      <c r="A700" s="79"/>
      <c r="B700" s="79"/>
      <c r="C700" s="79"/>
      <c r="D700" s="79" t="s">
        <v>600</v>
      </c>
      <c r="E700" s="30"/>
      <c r="F700" s="25">
        <v>11971.5</v>
      </c>
      <c r="G700" s="26">
        <v>0</v>
      </c>
      <c r="H700" s="26">
        <v>0</v>
      </c>
      <c r="I700" s="27">
        <v>11971.5</v>
      </c>
      <c r="J700" s="25">
        <v>11971.5</v>
      </c>
      <c r="K700" s="26">
        <v>0</v>
      </c>
      <c r="L700" s="26">
        <v>0</v>
      </c>
      <c r="M700" s="28">
        <v>11971.5</v>
      </c>
      <c r="N700" s="26">
        <f t="shared" si="248"/>
        <v>100</v>
      </c>
      <c r="O700" s="26"/>
      <c r="P700" s="26"/>
      <c r="Q700" s="26">
        <f t="shared" si="221"/>
        <v>100</v>
      </c>
    </row>
    <row r="701" spans="1:17" s="5" customFormat="1" ht="20.25" customHeight="1">
      <c r="A701" s="79"/>
      <c r="B701" s="79"/>
      <c r="C701" s="79"/>
      <c r="D701" s="79"/>
      <c r="E701" s="30" t="s">
        <v>601</v>
      </c>
      <c r="F701" s="25">
        <v>11971.5</v>
      </c>
      <c r="G701" s="26">
        <v>0</v>
      </c>
      <c r="H701" s="26">
        <v>0</v>
      </c>
      <c r="I701" s="27">
        <v>11971.5</v>
      </c>
      <c r="J701" s="25">
        <v>11971.5</v>
      </c>
      <c r="K701" s="26">
        <v>0</v>
      </c>
      <c r="L701" s="26">
        <v>0</v>
      </c>
      <c r="M701" s="28">
        <v>11971.5</v>
      </c>
      <c r="N701" s="26">
        <f t="shared" si="248"/>
        <v>100</v>
      </c>
      <c r="O701" s="26"/>
      <c r="P701" s="26"/>
      <c r="Q701" s="26">
        <f t="shared" si="221"/>
        <v>100</v>
      </c>
    </row>
    <row r="702" spans="1:17" s="5" customFormat="1" ht="20.25" customHeight="1">
      <c r="A702" s="79" t="s">
        <v>55</v>
      </c>
      <c r="B702" s="79" t="s">
        <v>56</v>
      </c>
      <c r="C702" s="79" t="s">
        <v>445</v>
      </c>
      <c r="D702" s="59" t="s">
        <v>31</v>
      </c>
      <c r="E702" s="30"/>
      <c r="F702" s="25">
        <f>F703</f>
        <v>4272.348</v>
      </c>
      <c r="G702" s="26">
        <f t="shared" ref="G702" si="253">G703</f>
        <v>0</v>
      </c>
      <c r="H702" s="26">
        <f t="shared" ref="H702" si="254">H703</f>
        <v>0</v>
      </c>
      <c r="I702" s="27">
        <f t="shared" ref="I702" si="255">I703</f>
        <v>4272.348</v>
      </c>
      <c r="J702" s="25">
        <f t="shared" ref="J702" si="256">J703</f>
        <v>3360.0042699999999</v>
      </c>
      <c r="K702" s="26">
        <f t="shared" ref="K702" si="257">K703</f>
        <v>0</v>
      </c>
      <c r="L702" s="26">
        <f t="shared" ref="L702" si="258">L703</f>
        <v>0</v>
      </c>
      <c r="M702" s="28">
        <f t="shared" ref="M702" si="259">M703</f>
        <v>3360.0042699999999</v>
      </c>
      <c r="N702" s="26">
        <f t="shared" si="248"/>
        <v>78.645378840862207</v>
      </c>
      <c r="O702" s="26"/>
      <c r="P702" s="26"/>
      <c r="Q702" s="26">
        <f t="shared" si="221"/>
        <v>78.645378840862207</v>
      </c>
    </row>
    <row r="703" spans="1:17" s="5" customFormat="1" ht="20.25" customHeight="1">
      <c r="A703" s="79"/>
      <c r="B703" s="79"/>
      <c r="C703" s="79"/>
      <c r="D703" s="79" t="s">
        <v>420</v>
      </c>
      <c r="E703" s="30"/>
      <c r="F703" s="25">
        <f>F704+F705+F706</f>
        <v>4272.348</v>
      </c>
      <c r="G703" s="26">
        <f t="shared" ref="G703" si="260">G704+G705+G706</f>
        <v>0</v>
      </c>
      <c r="H703" s="26">
        <f t="shared" ref="H703" si="261">H704+H705+H706</f>
        <v>0</v>
      </c>
      <c r="I703" s="27">
        <f t="shared" ref="I703" si="262">I704+I705+I706</f>
        <v>4272.348</v>
      </c>
      <c r="J703" s="25">
        <f t="shared" ref="J703" si="263">J704+J705+J706</f>
        <v>3360.0042699999999</v>
      </c>
      <c r="K703" s="26">
        <f t="shared" ref="K703" si="264">K704+K705+K706</f>
        <v>0</v>
      </c>
      <c r="L703" s="26">
        <f t="shared" ref="L703" si="265">L704+L705+L706</f>
        <v>0</v>
      </c>
      <c r="M703" s="28">
        <f t="shared" ref="M703" si="266">M704+M705+M706</f>
        <v>3360.0042699999999</v>
      </c>
      <c r="N703" s="26">
        <f t="shared" si="248"/>
        <v>78.645378840862207</v>
      </c>
      <c r="O703" s="26"/>
      <c r="P703" s="26"/>
      <c r="Q703" s="26">
        <f t="shared" si="221"/>
        <v>78.645378840862207</v>
      </c>
    </row>
    <row r="704" spans="1:17" s="5" customFormat="1" ht="20.25" customHeight="1">
      <c r="A704" s="79"/>
      <c r="B704" s="79"/>
      <c r="C704" s="79"/>
      <c r="D704" s="79"/>
      <c r="E704" s="30" t="s">
        <v>59</v>
      </c>
      <c r="F704" s="25">
        <v>3678.748</v>
      </c>
      <c r="G704" s="26">
        <v>0</v>
      </c>
      <c r="H704" s="26">
        <v>0</v>
      </c>
      <c r="I704" s="27">
        <v>3678.748</v>
      </c>
      <c r="J704" s="25">
        <v>3100.3283200000001</v>
      </c>
      <c r="K704" s="26">
        <v>0</v>
      </c>
      <c r="L704" s="26">
        <v>0</v>
      </c>
      <c r="M704" s="28">
        <v>3100.3283200000001</v>
      </c>
      <c r="N704" s="26">
        <f t="shared" si="248"/>
        <v>84.276724581297771</v>
      </c>
      <c r="O704" s="26"/>
      <c r="P704" s="26"/>
      <c r="Q704" s="26">
        <f t="shared" si="221"/>
        <v>84.276724581297771</v>
      </c>
    </row>
    <row r="705" spans="1:17" s="5" customFormat="1" ht="20.25" customHeight="1">
      <c r="A705" s="79"/>
      <c r="B705" s="79"/>
      <c r="C705" s="79"/>
      <c r="D705" s="79"/>
      <c r="E705" s="30" t="s">
        <v>60</v>
      </c>
      <c r="F705" s="25">
        <v>589.6</v>
      </c>
      <c r="G705" s="26">
        <v>0</v>
      </c>
      <c r="H705" s="26">
        <v>0</v>
      </c>
      <c r="I705" s="27">
        <v>589.6</v>
      </c>
      <c r="J705" s="25">
        <v>259.67595</v>
      </c>
      <c r="K705" s="26">
        <v>0</v>
      </c>
      <c r="L705" s="26">
        <v>0</v>
      </c>
      <c r="M705" s="28">
        <v>259.67595</v>
      </c>
      <c r="N705" s="26">
        <f t="shared" si="248"/>
        <v>44.042732360922656</v>
      </c>
      <c r="O705" s="26"/>
      <c r="P705" s="26"/>
      <c r="Q705" s="26">
        <f t="shared" si="221"/>
        <v>44.042732360922656</v>
      </c>
    </row>
    <row r="706" spans="1:17" s="5" customFormat="1" ht="20.25" customHeight="1">
      <c r="A706" s="79"/>
      <c r="B706" s="79"/>
      <c r="C706" s="79"/>
      <c r="D706" s="79"/>
      <c r="E706" s="30" t="s">
        <v>452</v>
      </c>
      <c r="F706" s="25">
        <v>4</v>
      </c>
      <c r="G706" s="26">
        <v>0</v>
      </c>
      <c r="H706" s="26">
        <v>0</v>
      </c>
      <c r="I706" s="27">
        <v>4</v>
      </c>
      <c r="J706" s="25">
        <v>0</v>
      </c>
      <c r="K706" s="26">
        <v>0</v>
      </c>
      <c r="L706" s="26">
        <v>0</v>
      </c>
      <c r="M706" s="28">
        <v>0</v>
      </c>
      <c r="N706" s="26">
        <f t="shared" si="248"/>
        <v>0</v>
      </c>
      <c r="O706" s="26"/>
      <c r="P706" s="26"/>
      <c r="Q706" s="26">
        <f t="shared" si="221"/>
        <v>0</v>
      </c>
    </row>
    <row r="707" spans="1:17" s="5" customFormat="1" ht="20.25" customHeight="1">
      <c r="A707" s="79" t="s">
        <v>57</v>
      </c>
      <c r="B707" s="80" t="s">
        <v>446</v>
      </c>
      <c r="C707" s="80" t="s">
        <v>447</v>
      </c>
      <c r="D707" s="59" t="s">
        <v>31</v>
      </c>
      <c r="E707" s="30"/>
      <c r="F707" s="25">
        <f>F708</f>
        <v>4272.348</v>
      </c>
      <c r="G707" s="26">
        <f t="shared" ref="G707" si="267">G708</f>
        <v>0</v>
      </c>
      <c r="H707" s="26">
        <f t="shared" ref="H707" si="268">H708</f>
        <v>0</v>
      </c>
      <c r="I707" s="27">
        <f t="shared" ref="I707" si="269">I708</f>
        <v>4272.348</v>
      </c>
      <c r="J707" s="25">
        <f t="shared" ref="J707" si="270">J708</f>
        <v>3360.0042699999999</v>
      </c>
      <c r="K707" s="26">
        <f t="shared" ref="K707" si="271">K708</f>
        <v>0</v>
      </c>
      <c r="L707" s="26">
        <f t="shared" ref="L707" si="272">L708</f>
        <v>0</v>
      </c>
      <c r="M707" s="28">
        <f t="shared" ref="M707" si="273">M708</f>
        <v>3360.0042699999999</v>
      </c>
      <c r="N707" s="26">
        <f t="shared" si="248"/>
        <v>78.645378840862207</v>
      </c>
      <c r="O707" s="26"/>
      <c r="P707" s="26"/>
      <c r="Q707" s="26">
        <f t="shared" si="221"/>
        <v>78.645378840862207</v>
      </c>
    </row>
    <row r="708" spans="1:17" s="5" customFormat="1" ht="20.25" customHeight="1">
      <c r="A708" s="79"/>
      <c r="B708" s="80"/>
      <c r="C708" s="80"/>
      <c r="D708" s="79" t="s">
        <v>420</v>
      </c>
      <c r="E708" s="30"/>
      <c r="F708" s="25">
        <f>F709+F710+F711</f>
        <v>4272.348</v>
      </c>
      <c r="G708" s="26">
        <f t="shared" ref="G708" si="274">G709+G710+G711</f>
        <v>0</v>
      </c>
      <c r="H708" s="26">
        <f t="shared" ref="H708" si="275">H709+H710+H711</f>
        <v>0</v>
      </c>
      <c r="I708" s="27">
        <f t="shared" ref="I708" si="276">I709+I710+I711</f>
        <v>4272.348</v>
      </c>
      <c r="J708" s="25">
        <f t="shared" ref="J708" si="277">J709+J710+J711</f>
        <v>3360.0042699999999</v>
      </c>
      <c r="K708" s="26">
        <f t="shared" ref="K708" si="278">K709+K710+K711</f>
        <v>0</v>
      </c>
      <c r="L708" s="26">
        <f t="shared" ref="L708" si="279">L709+L710+L711</f>
        <v>0</v>
      </c>
      <c r="M708" s="28">
        <f t="shared" ref="M708" si="280">M709+M710+M711</f>
        <v>3360.0042699999999</v>
      </c>
      <c r="N708" s="26">
        <f t="shared" si="248"/>
        <v>78.645378840862207</v>
      </c>
      <c r="O708" s="26"/>
      <c r="P708" s="26"/>
      <c r="Q708" s="26">
        <f t="shared" si="221"/>
        <v>78.645378840862207</v>
      </c>
    </row>
    <row r="709" spans="1:17" s="5" customFormat="1" ht="20.25" customHeight="1">
      <c r="A709" s="79"/>
      <c r="B709" s="80"/>
      <c r="C709" s="80"/>
      <c r="D709" s="79"/>
      <c r="E709" s="30" t="str">
        <f>E714</f>
        <v>92701063940182010100</v>
      </c>
      <c r="F709" s="25">
        <v>3678.748</v>
      </c>
      <c r="G709" s="26">
        <v>0</v>
      </c>
      <c r="H709" s="26">
        <v>0</v>
      </c>
      <c r="I709" s="27">
        <v>3678.748</v>
      </c>
      <c r="J709" s="25">
        <v>3100.3283200000001</v>
      </c>
      <c r="K709" s="26">
        <v>0</v>
      </c>
      <c r="L709" s="26">
        <v>0</v>
      </c>
      <c r="M709" s="28">
        <v>3100.3283200000001</v>
      </c>
      <c r="N709" s="26">
        <f t="shared" si="248"/>
        <v>84.276724581297771</v>
      </c>
      <c r="O709" s="26"/>
      <c r="P709" s="26"/>
      <c r="Q709" s="26">
        <f t="shared" si="221"/>
        <v>84.276724581297771</v>
      </c>
    </row>
    <row r="710" spans="1:17" s="5" customFormat="1" ht="20.25" customHeight="1">
      <c r="A710" s="79"/>
      <c r="B710" s="80"/>
      <c r="C710" s="80"/>
      <c r="D710" s="79"/>
      <c r="E710" s="30" t="str">
        <f>E715</f>
        <v>92701063940182010200</v>
      </c>
      <c r="F710" s="25">
        <v>589.6</v>
      </c>
      <c r="G710" s="26">
        <v>0</v>
      </c>
      <c r="H710" s="26">
        <v>0</v>
      </c>
      <c r="I710" s="27">
        <v>589.6</v>
      </c>
      <c r="J710" s="25">
        <v>259.67595</v>
      </c>
      <c r="K710" s="26">
        <v>0</v>
      </c>
      <c r="L710" s="26">
        <v>0</v>
      </c>
      <c r="M710" s="28">
        <v>259.67595</v>
      </c>
      <c r="N710" s="26">
        <f t="shared" si="248"/>
        <v>44.042732360922656</v>
      </c>
      <c r="O710" s="26"/>
      <c r="P710" s="26"/>
      <c r="Q710" s="26">
        <f t="shared" si="221"/>
        <v>44.042732360922656</v>
      </c>
    </row>
    <row r="711" spans="1:17" s="5" customFormat="1" ht="20.25" customHeight="1">
      <c r="A711" s="79"/>
      <c r="B711" s="80"/>
      <c r="C711" s="80"/>
      <c r="D711" s="79"/>
      <c r="E711" s="30" t="str">
        <f>E716</f>
        <v>92701063940182010800</v>
      </c>
      <c r="F711" s="25">
        <v>4</v>
      </c>
      <c r="G711" s="26">
        <v>0</v>
      </c>
      <c r="H711" s="26">
        <v>0</v>
      </c>
      <c r="I711" s="27">
        <v>4</v>
      </c>
      <c r="J711" s="25">
        <v>0</v>
      </c>
      <c r="K711" s="26">
        <v>0</v>
      </c>
      <c r="L711" s="26">
        <v>0</v>
      </c>
      <c r="M711" s="28">
        <v>0</v>
      </c>
      <c r="N711" s="26">
        <f t="shared" si="248"/>
        <v>0</v>
      </c>
      <c r="O711" s="26"/>
      <c r="P711" s="26"/>
      <c r="Q711" s="26">
        <f t="shared" si="221"/>
        <v>0</v>
      </c>
    </row>
    <row r="712" spans="1:17" s="5" customFormat="1" ht="20.25" customHeight="1">
      <c r="A712" s="79" t="s">
        <v>449</v>
      </c>
      <c r="B712" s="79" t="s">
        <v>450</v>
      </c>
      <c r="C712" s="79" t="s">
        <v>451</v>
      </c>
      <c r="D712" s="59" t="s">
        <v>15</v>
      </c>
      <c r="E712" s="30"/>
      <c r="F712" s="25">
        <f>F713</f>
        <v>4272.348</v>
      </c>
      <c r="G712" s="26">
        <f t="shared" ref="G712:M712" si="281">G713</f>
        <v>0</v>
      </c>
      <c r="H712" s="26">
        <f t="shared" si="281"/>
        <v>0</v>
      </c>
      <c r="I712" s="27">
        <f t="shared" si="281"/>
        <v>4272.348</v>
      </c>
      <c r="J712" s="25">
        <f t="shared" si="281"/>
        <v>3360.0042699999999</v>
      </c>
      <c r="K712" s="26">
        <f t="shared" si="281"/>
        <v>0</v>
      </c>
      <c r="L712" s="26">
        <f t="shared" si="281"/>
        <v>0</v>
      </c>
      <c r="M712" s="28">
        <f t="shared" si="281"/>
        <v>3360.0042699999999</v>
      </c>
      <c r="N712" s="26">
        <f t="shared" si="248"/>
        <v>78.645378840862207</v>
      </c>
      <c r="O712" s="26"/>
      <c r="P712" s="26"/>
      <c r="Q712" s="26">
        <f t="shared" si="221"/>
        <v>78.645378840862207</v>
      </c>
    </row>
    <row r="713" spans="1:17" s="5" customFormat="1" ht="20.25" customHeight="1">
      <c r="A713" s="79"/>
      <c r="B713" s="79"/>
      <c r="C713" s="81"/>
      <c r="D713" s="79" t="s">
        <v>448</v>
      </c>
      <c r="E713" s="30"/>
      <c r="F713" s="25">
        <f>F714+F715+F716</f>
        <v>4272.348</v>
      </c>
      <c r="G713" s="26">
        <f t="shared" ref="G713:M713" si="282">G714+G715+G716</f>
        <v>0</v>
      </c>
      <c r="H713" s="26">
        <f t="shared" si="282"/>
        <v>0</v>
      </c>
      <c r="I713" s="27">
        <f t="shared" si="282"/>
        <v>4272.348</v>
      </c>
      <c r="J713" s="25">
        <f t="shared" si="282"/>
        <v>3360.0042699999999</v>
      </c>
      <c r="K713" s="26">
        <f t="shared" si="282"/>
        <v>0</v>
      </c>
      <c r="L713" s="26">
        <f t="shared" si="282"/>
        <v>0</v>
      </c>
      <c r="M713" s="28">
        <f t="shared" si="282"/>
        <v>3360.0042699999999</v>
      </c>
      <c r="N713" s="26">
        <f t="shared" si="248"/>
        <v>78.645378840862207</v>
      </c>
      <c r="O713" s="26"/>
      <c r="P713" s="26"/>
      <c r="Q713" s="26">
        <f t="shared" si="221"/>
        <v>78.645378840862207</v>
      </c>
    </row>
    <row r="714" spans="1:17" s="5" customFormat="1" ht="20.25" customHeight="1">
      <c r="A714" s="79"/>
      <c r="B714" s="79"/>
      <c r="C714" s="81"/>
      <c r="D714" s="79"/>
      <c r="E714" s="30" t="s">
        <v>59</v>
      </c>
      <c r="F714" s="25">
        <v>3678.748</v>
      </c>
      <c r="G714" s="26">
        <v>0</v>
      </c>
      <c r="H714" s="26">
        <v>0</v>
      </c>
      <c r="I714" s="27">
        <v>3678.748</v>
      </c>
      <c r="J714" s="25">
        <v>3100.3283200000001</v>
      </c>
      <c r="K714" s="26">
        <v>0</v>
      </c>
      <c r="L714" s="26">
        <v>0</v>
      </c>
      <c r="M714" s="28">
        <v>3100.3283200000001</v>
      </c>
      <c r="N714" s="26">
        <f t="shared" si="248"/>
        <v>84.276724581297771</v>
      </c>
      <c r="O714" s="26"/>
      <c r="P714" s="26"/>
      <c r="Q714" s="26">
        <f t="shared" si="221"/>
        <v>84.276724581297771</v>
      </c>
    </row>
    <row r="715" spans="1:17" s="5" customFormat="1" ht="20.25" customHeight="1">
      <c r="A715" s="79"/>
      <c r="B715" s="79"/>
      <c r="C715" s="81"/>
      <c r="D715" s="79"/>
      <c r="E715" s="30" t="s">
        <v>60</v>
      </c>
      <c r="F715" s="25">
        <v>589.6</v>
      </c>
      <c r="G715" s="26">
        <v>0</v>
      </c>
      <c r="H715" s="26">
        <v>0</v>
      </c>
      <c r="I715" s="27">
        <v>589.6</v>
      </c>
      <c r="J715" s="25">
        <v>259.67595</v>
      </c>
      <c r="K715" s="26">
        <v>0</v>
      </c>
      <c r="L715" s="26">
        <v>0</v>
      </c>
      <c r="M715" s="28">
        <v>259.67595</v>
      </c>
      <c r="N715" s="26">
        <f t="shared" si="248"/>
        <v>44.042732360922656</v>
      </c>
      <c r="O715" s="26"/>
      <c r="P715" s="26"/>
      <c r="Q715" s="26">
        <f t="shared" si="221"/>
        <v>44.042732360922656</v>
      </c>
    </row>
    <row r="716" spans="1:17" s="5" customFormat="1" ht="20.25" customHeight="1">
      <c r="A716" s="79"/>
      <c r="B716" s="79"/>
      <c r="C716" s="81"/>
      <c r="D716" s="79"/>
      <c r="E716" s="30" t="s">
        <v>452</v>
      </c>
      <c r="F716" s="25">
        <v>4</v>
      </c>
      <c r="G716" s="26">
        <v>0</v>
      </c>
      <c r="H716" s="26">
        <v>0</v>
      </c>
      <c r="I716" s="27">
        <v>4</v>
      </c>
      <c r="J716" s="25">
        <v>0</v>
      </c>
      <c r="K716" s="26">
        <v>0</v>
      </c>
      <c r="L716" s="26">
        <v>0</v>
      </c>
      <c r="M716" s="28">
        <v>0</v>
      </c>
      <c r="N716" s="26">
        <f t="shared" si="248"/>
        <v>0</v>
      </c>
      <c r="O716" s="26"/>
      <c r="P716" s="26"/>
      <c r="Q716" s="26">
        <f t="shared" si="221"/>
        <v>0</v>
      </c>
    </row>
    <row r="717" spans="1:17" s="5" customFormat="1" ht="25.5" customHeight="1">
      <c r="A717" s="84" t="s">
        <v>27</v>
      </c>
      <c r="B717" s="84" t="s">
        <v>243</v>
      </c>
      <c r="C717" s="84" t="s">
        <v>297</v>
      </c>
      <c r="D717" s="62" t="s">
        <v>15</v>
      </c>
      <c r="E717" s="33"/>
      <c r="F717" s="19">
        <f>F718</f>
        <v>43475.723390000006</v>
      </c>
      <c r="G717" s="20">
        <f t="shared" ref="G717:M717" si="283">G718</f>
        <v>1366.7</v>
      </c>
      <c r="H717" s="20">
        <f t="shared" si="283"/>
        <v>1053.1097500000001</v>
      </c>
      <c r="I717" s="21">
        <f t="shared" si="283"/>
        <v>41055.913640000013</v>
      </c>
      <c r="J717" s="19">
        <f t="shared" si="283"/>
        <v>28817.407810000001</v>
      </c>
      <c r="K717" s="20">
        <f t="shared" si="283"/>
        <v>0</v>
      </c>
      <c r="L717" s="20">
        <f t="shared" si="283"/>
        <v>781.54532999999992</v>
      </c>
      <c r="M717" s="22">
        <f t="shared" si="283"/>
        <v>28035.862480000003</v>
      </c>
      <c r="N717" s="20">
        <f t="shared" si="248"/>
        <v>66.283906426335363</v>
      </c>
      <c r="O717" s="20"/>
      <c r="P717" s="20">
        <f t="shared" ref="P717:P719" si="284">L717/H717*100</f>
        <v>74.21309412433034</v>
      </c>
      <c r="Q717" s="20">
        <f t="shared" si="221"/>
        <v>68.287026141552445</v>
      </c>
    </row>
    <row r="718" spans="1:17" s="5" customFormat="1" ht="22.5" customHeight="1">
      <c r="A718" s="85"/>
      <c r="B718" s="85"/>
      <c r="C718" s="85"/>
      <c r="D718" s="73" t="s">
        <v>231</v>
      </c>
      <c r="E718" s="30"/>
      <c r="F718" s="25">
        <f>SUM(F719:F744)</f>
        <v>43475.723390000006</v>
      </c>
      <c r="G718" s="26">
        <f t="shared" ref="G718:M718" si="285">SUM(G719:G744)</f>
        <v>1366.7</v>
      </c>
      <c r="H718" s="26">
        <f t="shared" si="285"/>
        <v>1053.1097500000001</v>
      </c>
      <c r="I718" s="27">
        <f t="shared" si="285"/>
        <v>41055.913640000013</v>
      </c>
      <c r="J718" s="25">
        <f t="shared" si="285"/>
        <v>28817.407810000001</v>
      </c>
      <c r="K718" s="26">
        <f t="shared" si="285"/>
        <v>0</v>
      </c>
      <c r="L718" s="26">
        <f t="shared" si="285"/>
        <v>781.54532999999992</v>
      </c>
      <c r="M718" s="28">
        <f t="shared" si="285"/>
        <v>28035.862480000003</v>
      </c>
      <c r="N718" s="26">
        <f t="shared" si="248"/>
        <v>66.283906426335363</v>
      </c>
      <c r="O718" s="26"/>
      <c r="P718" s="26">
        <f t="shared" si="284"/>
        <v>74.21309412433034</v>
      </c>
      <c r="Q718" s="26">
        <f t="shared" si="221"/>
        <v>68.287026141552445</v>
      </c>
    </row>
    <row r="719" spans="1:17" s="5" customFormat="1" ht="12">
      <c r="A719" s="85"/>
      <c r="B719" s="85"/>
      <c r="C719" s="85"/>
      <c r="D719" s="74"/>
      <c r="E719" s="30" t="s">
        <v>499</v>
      </c>
      <c r="F719" s="25">
        <v>510.85480000000001</v>
      </c>
      <c r="G719" s="26">
        <v>0</v>
      </c>
      <c r="H719" s="26">
        <v>510.85480000000001</v>
      </c>
      <c r="I719" s="27">
        <v>0</v>
      </c>
      <c r="J719" s="25">
        <v>455.15087999999997</v>
      </c>
      <c r="K719" s="26">
        <v>0</v>
      </c>
      <c r="L719" s="26">
        <v>455.15087999999997</v>
      </c>
      <c r="M719" s="28">
        <v>0</v>
      </c>
      <c r="N719" s="26">
        <f t="shared" si="248"/>
        <v>89.095938806878195</v>
      </c>
      <c r="O719" s="26"/>
      <c r="P719" s="26">
        <f t="shared" si="284"/>
        <v>89.095938806878195</v>
      </c>
      <c r="Q719" s="26"/>
    </row>
    <row r="720" spans="1:17" s="5" customFormat="1" ht="12">
      <c r="A720" s="85"/>
      <c r="B720" s="85"/>
      <c r="C720" s="85"/>
      <c r="D720" s="74"/>
      <c r="E720" s="30" t="s">
        <v>500</v>
      </c>
      <c r="F720" s="25">
        <v>37.145200000000003</v>
      </c>
      <c r="G720" s="26">
        <v>0</v>
      </c>
      <c r="H720" s="26">
        <v>37.145200000000003</v>
      </c>
      <c r="I720" s="27">
        <v>0</v>
      </c>
      <c r="J720" s="25">
        <v>0.53490000000000004</v>
      </c>
      <c r="K720" s="26">
        <v>0</v>
      </c>
      <c r="L720" s="26">
        <v>0.53490000000000004</v>
      </c>
      <c r="M720" s="28">
        <v>0</v>
      </c>
      <c r="N720" s="26">
        <f t="shared" ref="N720:N744" si="286">J720/F720*100</f>
        <v>1.4400245522974704</v>
      </c>
      <c r="O720" s="26"/>
      <c r="P720" s="26">
        <f t="shared" ref="P720:P724" si="287">L720/H720*100</f>
        <v>1.4400245522974704</v>
      </c>
      <c r="Q720" s="26"/>
    </row>
    <row r="721" spans="1:17" s="5" customFormat="1" ht="12">
      <c r="A721" s="85"/>
      <c r="B721" s="85"/>
      <c r="C721" s="85"/>
      <c r="D721" s="74"/>
      <c r="E721" s="30" t="s">
        <v>502</v>
      </c>
      <c r="F721" s="25">
        <v>255.87427</v>
      </c>
      <c r="G721" s="26">
        <v>0</v>
      </c>
      <c r="H721" s="26">
        <v>255.87427</v>
      </c>
      <c r="I721" s="27">
        <v>0</v>
      </c>
      <c r="J721" s="25">
        <v>130.37956</v>
      </c>
      <c r="K721" s="26">
        <v>0</v>
      </c>
      <c r="L721" s="26">
        <v>130.37956</v>
      </c>
      <c r="M721" s="28">
        <v>0</v>
      </c>
      <c r="N721" s="26">
        <f t="shared" si="286"/>
        <v>50.95454107206637</v>
      </c>
      <c r="O721" s="26"/>
      <c r="P721" s="26">
        <f t="shared" si="287"/>
        <v>50.95454107206637</v>
      </c>
      <c r="Q721" s="26"/>
    </row>
    <row r="722" spans="1:17" s="5" customFormat="1" ht="12">
      <c r="A722" s="85"/>
      <c r="B722" s="85"/>
      <c r="C722" s="85"/>
      <c r="D722" s="74"/>
      <c r="E722" s="30" t="s">
        <v>503</v>
      </c>
      <c r="F722" s="25">
        <v>18</v>
      </c>
      <c r="G722" s="26">
        <v>0</v>
      </c>
      <c r="H722" s="26">
        <v>18</v>
      </c>
      <c r="I722" s="27">
        <v>0</v>
      </c>
      <c r="J722" s="25">
        <v>0</v>
      </c>
      <c r="K722" s="26">
        <v>0</v>
      </c>
      <c r="L722" s="26">
        <v>0</v>
      </c>
      <c r="M722" s="28">
        <v>0</v>
      </c>
      <c r="N722" s="26">
        <f t="shared" si="286"/>
        <v>0</v>
      </c>
      <c r="O722" s="26"/>
      <c r="P722" s="26">
        <f t="shared" si="287"/>
        <v>0</v>
      </c>
      <c r="Q722" s="26"/>
    </row>
    <row r="723" spans="1:17" s="5" customFormat="1" ht="12">
      <c r="A723" s="85"/>
      <c r="B723" s="85"/>
      <c r="C723" s="85"/>
      <c r="D723" s="74"/>
      <c r="E723" s="30" t="s">
        <v>629</v>
      </c>
      <c r="F723" s="25">
        <v>198.23548</v>
      </c>
      <c r="G723" s="26">
        <v>0</v>
      </c>
      <c r="H723" s="26">
        <v>198.23548</v>
      </c>
      <c r="I723" s="27">
        <v>0</v>
      </c>
      <c r="J723" s="25">
        <v>175.67999</v>
      </c>
      <c r="K723" s="26">
        <v>0</v>
      </c>
      <c r="L723" s="26">
        <v>175.67999</v>
      </c>
      <c r="M723" s="28">
        <v>0</v>
      </c>
      <c r="N723" s="26">
        <f t="shared" si="286"/>
        <v>88.621870313023692</v>
      </c>
      <c r="O723" s="26"/>
      <c r="P723" s="26">
        <f t="shared" si="287"/>
        <v>88.621870313023692</v>
      </c>
      <c r="Q723" s="26"/>
    </row>
    <row r="724" spans="1:17" s="5" customFormat="1" ht="12">
      <c r="A724" s="85"/>
      <c r="B724" s="85"/>
      <c r="C724" s="85"/>
      <c r="D724" s="74"/>
      <c r="E724" s="30" t="s">
        <v>507</v>
      </c>
      <c r="F724" s="25">
        <v>33</v>
      </c>
      <c r="G724" s="26">
        <v>0</v>
      </c>
      <c r="H724" s="26">
        <v>33</v>
      </c>
      <c r="I724" s="27">
        <v>0</v>
      </c>
      <c r="J724" s="25">
        <v>19.8</v>
      </c>
      <c r="K724" s="26">
        <v>0</v>
      </c>
      <c r="L724" s="26">
        <v>19.8</v>
      </c>
      <c r="M724" s="28">
        <v>0</v>
      </c>
      <c r="N724" s="26">
        <f t="shared" si="286"/>
        <v>60</v>
      </c>
      <c r="O724" s="26"/>
      <c r="P724" s="26">
        <f t="shared" si="287"/>
        <v>60</v>
      </c>
      <c r="Q724" s="26"/>
    </row>
    <row r="725" spans="1:17" s="5" customFormat="1" ht="12">
      <c r="A725" s="85"/>
      <c r="B725" s="85"/>
      <c r="C725" s="85"/>
      <c r="D725" s="74"/>
      <c r="E725" s="30" t="s">
        <v>630</v>
      </c>
      <c r="F725" s="25">
        <v>1257.7</v>
      </c>
      <c r="G725" s="26">
        <v>0</v>
      </c>
      <c r="H725" s="26">
        <v>0</v>
      </c>
      <c r="I725" s="27">
        <v>1257.7</v>
      </c>
      <c r="J725" s="25">
        <v>1020.68342</v>
      </c>
      <c r="K725" s="26">
        <v>0</v>
      </c>
      <c r="L725" s="26">
        <v>0</v>
      </c>
      <c r="M725" s="28">
        <v>1020.68342</v>
      </c>
      <c r="N725" s="26">
        <f t="shared" si="286"/>
        <v>81.154760276695555</v>
      </c>
      <c r="O725" s="26"/>
      <c r="P725" s="26"/>
      <c r="Q725" s="26">
        <f t="shared" ref="Q725:Q743" si="288">M725/I725*100</f>
        <v>81.154760276695555</v>
      </c>
    </row>
    <row r="726" spans="1:17" s="5" customFormat="1" ht="12">
      <c r="A726" s="85"/>
      <c r="B726" s="85"/>
      <c r="C726" s="85"/>
      <c r="D726" s="74"/>
      <c r="E726" s="30" t="s">
        <v>631</v>
      </c>
      <c r="F726" s="25">
        <v>85.04</v>
      </c>
      <c r="G726" s="26">
        <v>0</v>
      </c>
      <c r="H726" s="26">
        <v>0</v>
      </c>
      <c r="I726" s="27">
        <v>85.04</v>
      </c>
      <c r="J726" s="25">
        <v>43.95</v>
      </c>
      <c r="K726" s="26">
        <v>0</v>
      </c>
      <c r="L726" s="26">
        <v>0</v>
      </c>
      <c r="M726" s="28">
        <v>43.95</v>
      </c>
      <c r="N726" s="26">
        <f t="shared" si="286"/>
        <v>51.681561618062091</v>
      </c>
      <c r="O726" s="26"/>
      <c r="P726" s="26"/>
      <c r="Q726" s="26">
        <f t="shared" si="288"/>
        <v>51.681561618062091</v>
      </c>
    </row>
    <row r="727" spans="1:17" s="5" customFormat="1" ht="12">
      <c r="A727" s="85"/>
      <c r="B727" s="85"/>
      <c r="C727" s="85"/>
      <c r="D727" s="74"/>
      <c r="E727" s="30" t="s">
        <v>236</v>
      </c>
      <c r="F727" s="25">
        <v>5300.0240000000003</v>
      </c>
      <c r="G727" s="26">
        <v>0</v>
      </c>
      <c r="H727" s="26">
        <v>0</v>
      </c>
      <c r="I727" s="27">
        <v>5300.0240000000003</v>
      </c>
      <c r="J727" s="25">
        <v>4612.8104499999999</v>
      </c>
      <c r="K727" s="26">
        <v>0</v>
      </c>
      <c r="L727" s="26">
        <v>0</v>
      </c>
      <c r="M727" s="28">
        <v>4612.8104499999999</v>
      </c>
      <c r="N727" s="26">
        <f t="shared" si="286"/>
        <v>87.033765318798544</v>
      </c>
      <c r="O727" s="26"/>
      <c r="P727" s="26"/>
      <c r="Q727" s="26">
        <f t="shared" si="288"/>
        <v>87.033765318798544</v>
      </c>
    </row>
    <row r="728" spans="1:17" s="5" customFormat="1" ht="12">
      <c r="A728" s="85"/>
      <c r="B728" s="85"/>
      <c r="C728" s="85"/>
      <c r="D728" s="74"/>
      <c r="E728" s="30" t="s">
        <v>237</v>
      </c>
      <c r="F728" s="25">
        <v>5001.5</v>
      </c>
      <c r="G728" s="26">
        <v>0</v>
      </c>
      <c r="H728" s="26">
        <v>0</v>
      </c>
      <c r="I728" s="27">
        <v>5001.5</v>
      </c>
      <c r="J728" s="25">
        <v>2492.4797800000001</v>
      </c>
      <c r="K728" s="26">
        <v>0</v>
      </c>
      <c r="L728" s="26">
        <v>0</v>
      </c>
      <c r="M728" s="28">
        <v>2492.4797800000001</v>
      </c>
      <c r="N728" s="26">
        <f t="shared" si="286"/>
        <v>49.834645206438068</v>
      </c>
      <c r="O728" s="26"/>
      <c r="P728" s="26"/>
      <c r="Q728" s="26">
        <f t="shared" si="288"/>
        <v>49.834645206438068</v>
      </c>
    </row>
    <row r="729" spans="1:17" s="5" customFormat="1" ht="12">
      <c r="A729" s="85"/>
      <c r="B729" s="85"/>
      <c r="C729" s="85"/>
      <c r="D729" s="74"/>
      <c r="E729" s="30" t="s">
        <v>238</v>
      </c>
      <c r="F729" s="25">
        <v>22.1</v>
      </c>
      <c r="G729" s="26">
        <v>0</v>
      </c>
      <c r="H729" s="26">
        <v>0</v>
      </c>
      <c r="I729" s="27">
        <v>22.1</v>
      </c>
      <c r="J729" s="25">
        <v>14.596</v>
      </c>
      <c r="K729" s="26">
        <v>0</v>
      </c>
      <c r="L729" s="26">
        <v>0</v>
      </c>
      <c r="M729" s="28">
        <v>14.596</v>
      </c>
      <c r="N729" s="26">
        <f t="shared" si="286"/>
        <v>66.045248868778273</v>
      </c>
      <c r="O729" s="26"/>
      <c r="P729" s="26"/>
      <c r="Q729" s="26">
        <f t="shared" si="288"/>
        <v>66.045248868778273</v>
      </c>
    </row>
    <row r="730" spans="1:17" s="5" customFormat="1" ht="12">
      <c r="A730" s="85"/>
      <c r="B730" s="85"/>
      <c r="C730" s="85"/>
      <c r="D730" s="74"/>
      <c r="E730" s="30" t="s">
        <v>520</v>
      </c>
      <c r="F730" s="25">
        <v>2600</v>
      </c>
      <c r="G730" s="26">
        <v>0</v>
      </c>
      <c r="H730" s="26">
        <v>0</v>
      </c>
      <c r="I730" s="27">
        <v>2600</v>
      </c>
      <c r="J730" s="25">
        <v>1316.2105799999999</v>
      </c>
      <c r="K730" s="26">
        <v>0</v>
      </c>
      <c r="L730" s="26">
        <v>0</v>
      </c>
      <c r="M730" s="28">
        <v>1316.2105799999999</v>
      </c>
      <c r="N730" s="26">
        <f t="shared" si="286"/>
        <v>50.623483846153839</v>
      </c>
      <c r="O730" s="26"/>
      <c r="P730" s="26"/>
      <c r="Q730" s="26">
        <f t="shared" si="288"/>
        <v>50.623483846153839</v>
      </c>
    </row>
    <row r="731" spans="1:17" s="5" customFormat="1" ht="12">
      <c r="A731" s="85"/>
      <c r="B731" s="85"/>
      <c r="C731" s="85"/>
      <c r="D731" s="74"/>
      <c r="E731" s="30" t="s">
        <v>521</v>
      </c>
      <c r="F731" s="25">
        <v>82.84</v>
      </c>
      <c r="G731" s="26">
        <v>0</v>
      </c>
      <c r="H731" s="26">
        <v>0</v>
      </c>
      <c r="I731" s="27">
        <v>82.84</v>
      </c>
      <c r="J731" s="25">
        <v>75.39</v>
      </c>
      <c r="K731" s="26">
        <v>0</v>
      </c>
      <c r="L731" s="26">
        <v>0</v>
      </c>
      <c r="M731" s="28">
        <v>75.39</v>
      </c>
      <c r="N731" s="26">
        <f t="shared" si="286"/>
        <v>91.006760019314342</v>
      </c>
      <c r="O731" s="26"/>
      <c r="P731" s="26"/>
      <c r="Q731" s="26">
        <f t="shared" si="288"/>
        <v>91.006760019314342</v>
      </c>
    </row>
    <row r="732" spans="1:17" s="5" customFormat="1" ht="12">
      <c r="A732" s="85"/>
      <c r="B732" s="85"/>
      <c r="C732" s="85"/>
      <c r="D732" s="74"/>
      <c r="E732" s="30" t="s">
        <v>522</v>
      </c>
      <c r="F732" s="25">
        <v>1.2</v>
      </c>
      <c r="G732" s="26">
        <v>0</v>
      </c>
      <c r="H732" s="26">
        <v>0</v>
      </c>
      <c r="I732" s="27">
        <v>1.2</v>
      </c>
      <c r="J732" s="25">
        <v>1.17</v>
      </c>
      <c r="K732" s="26">
        <v>0</v>
      </c>
      <c r="L732" s="26">
        <v>0</v>
      </c>
      <c r="M732" s="28">
        <v>1.17</v>
      </c>
      <c r="N732" s="26">
        <f t="shared" si="286"/>
        <v>97.5</v>
      </c>
      <c r="O732" s="26"/>
      <c r="P732" s="26"/>
      <c r="Q732" s="26">
        <f t="shared" si="288"/>
        <v>97.5</v>
      </c>
    </row>
    <row r="733" spans="1:17" s="5" customFormat="1" ht="12">
      <c r="A733" s="85"/>
      <c r="B733" s="85"/>
      <c r="C733" s="85"/>
      <c r="D733" s="74"/>
      <c r="E733" s="30" t="s">
        <v>526</v>
      </c>
      <c r="F733" s="25">
        <v>14397</v>
      </c>
      <c r="G733" s="26">
        <v>0</v>
      </c>
      <c r="H733" s="26">
        <v>0</v>
      </c>
      <c r="I733" s="27">
        <v>14397</v>
      </c>
      <c r="J733" s="25">
        <v>11101.808800000001</v>
      </c>
      <c r="K733" s="26">
        <v>0</v>
      </c>
      <c r="L733" s="26">
        <v>0</v>
      </c>
      <c r="M733" s="28">
        <v>11101.808800000001</v>
      </c>
      <c r="N733" s="26">
        <f t="shared" si="286"/>
        <v>77.111959435993612</v>
      </c>
      <c r="O733" s="26"/>
      <c r="P733" s="26"/>
      <c r="Q733" s="26">
        <f t="shared" si="288"/>
        <v>77.111959435993612</v>
      </c>
    </row>
    <row r="734" spans="1:17" s="5" customFormat="1" ht="12">
      <c r="A734" s="85"/>
      <c r="B734" s="85"/>
      <c r="C734" s="85"/>
      <c r="D734" s="74"/>
      <c r="E734" s="30" t="s">
        <v>527</v>
      </c>
      <c r="F734" s="25">
        <v>6442</v>
      </c>
      <c r="G734" s="26">
        <v>0</v>
      </c>
      <c r="H734" s="26">
        <v>0</v>
      </c>
      <c r="I734" s="27">
        <v>6442</v>
      </c>
      <c r="J734" s="25">
        <v>3302.9470200000001</v>
      </c>
      <c r="K734" s="26">
        <v>0</v>
      </c>
      <c r="L734" s="26">
        <v>0</v>
      </c>
      <c r="M734" s="28">
        <v>3302.9470200000001</v>
      </c>
      <c r="N734" s="26">
        <f t="shared" si="286"/>
        <v>51.272074200558833</v>
      </c>
      <c r="O734" s="26"/>
      <c r="P734" s="26"/>
      <c r="Q734" s="26">
        <f t="shared" si="288"/>
        <v>51.272074200558833</v>
      </c>
    </row>
    <row r="735" spans="1:17" s="5" customFormat="1" ht="12">
      <c r="A735" s="85"/>
      <c r="B735" s="85"/>
      <c r="C735" s="85"/>
      <c r="D735" s="74"/>
      <c r="E735" s="30" t="s">
        <v>528</v>
      </c>
      <c r="F735" s="25">
        <v>1230.923</v>
      </c>
      <c r="G735" s="26">
        <v>0</v>
      </c>
      <c r="H735" s="26">
        <v>0</v>
      </c>
      <c r="I735" s="27">
        <v>1230.923</v>
      </c>
      <c r="J735" s="25">
        <v>927.30439999999999</v>
      </c>
      <c r="K735" s="26">
        <v>0</v>
      </c>
      <c r="L735" s="26">
        <v>0</v>
      </c>
      <c r="M735" s="28">
        <v>927.30439999999999</v>
      </c>
      <c r="N735" s="26">
        <f t="shared" si="286"/>
        <v>75.334070449573204</v>
      </c>
      <c r="O735" s="26"/>
      <c r="P735" s="26"/>
      <c r="Q735" s="26">
        <f t="shared" si="288"/>
        <v>75.334070449573204</v>
      </c>
    </row>
    <row r="736" spans="1:17" s="5" customFormat="1" ht="12">
      <c r="A736" s="85"/>
      <c r="B736" s="85"/>
      <c r="C736" s="85"/>
      <c r="D736" s="74"/>
      <c r="E736" s="30" t="s">
        <v>633</v>
      </c>
      <c r="F736" s="25">
        <v>1345</v>
      </c>
      <c r="G736" s="26">
        <v>0</v>
      </c>
      <c r="H736" s="26">
        <v>0</v>
      </c>
      <c r="I736" s="27">
        <v>1345</v>
      </c>
      <c r="J736" s="25">
        <v>1199.9496799999999</v>
      </c>
      <c r="K736" s="26">
        <v>0</v>
      </c>
      <c r="L736" s="26">
        <v>0</v>
      </c>
      <c r="M736" s="28">
        <v>1199.9496799999999</v>
      </c>
      <c r="N736" s="26">
        <f t="shared" si="286"/>
        <v>89.215589591078057</v>
      </c>
      <c r="O736" s="26"/>
      <c r="P736" s="26"/>
      <c r="Q736" s="26">
        <f t="shared" si="288"/>
        <v>89.215589591078057</v>
      </c>
    </row>
    <row r="737" spans="1:17" s="5" customFormat="1" ht="12">
      <c r="A737" s="85"/>
      <c r="B737" s="85"/>
      <c r="C737" s="85"/>
      <c r="D737" s="74"/>
      <c r="E737" s="30" t="s">
        <v>532</v>
      </c>
      <c r="F737" s="25">
        <v>1300</v>
      </c>
      <c r="G737" s="26">
        <v>0</v>
      </c>
      <c r="H737" s="26">
        <v>0</v>
      </c>
      <c r="I737" s="27">
        <v>1300</v>
      </c>
      <c r="J737" s="25">
        <v>1049.5738200000001</v>
      </c>
      <c r="K737" s="26">
        <v>0</v>
      </c>
      <c r="L737" s="26">
        <v>0</v>
      </c>
      <c r="M737" s="28">
        <v>1049.5738200000001</v>
      </c>
      <c r="N737" s="26">
        <f t="shared" si="286"/>
        <v>80.736447692307706</v>
      </c>
      <c r="O737" s="26"/>
      <c r="P737" s="26"/>
      <c r="Q737" s="26">
        <f t="shared" si="288"/>
        <v>80.736447692307706</v>
      </c>
    </row>
    <row r="738" spans="1:17" s="5" customFormat="1" ht="12">
      <c r="A738" s="85"/>
      <c r="B738" s="85"/>
      <c r="C738" s="85"/>
      <c r="D738" s="74"/>
      <c r="E738" s="30" t="s">
        <v>537</v>
      </c>
      <c r="F738" s="25">
        <v>397.3</v>
      </c>
      <c r="G738" s="26">
        <v>0</v>
      </c>
      <c r="H738" s="26">
        <v>0</v>
      </c>
      <c r="I738" s="27">
        <v>397.3</v>
      </c>
      <c r="J738" s="25">
        <v>342.17592000000002</v>
      </c>
      <c r="K738" s="26">
        <v>0</v>
      </c>
      <c r="L738" s="26">
        <v>0</v>
      </c>
      <c r="M738" s="28">
        <v>342.17592000000002</v>
      </c>
      <c r="N738" s="26">
        <f t="shared" si="286"/>
        <v>86.125325950163614</v>
      </c>
      <c r="O738" s="26"/>
      <c r="P738" s="26"/>
      <c r="Q738" s="26">
        <f t="shared" si="288"/>
        <v>86.125325950163614</v>
      </c>
    </row>
    <row r="739" spans="1:17" s="5" customFormat="1" ht="12">
      <c r="A739" s="85"/>
      <c r="B739" s="85"/>
      <c r="C739" s="85"/>
      <c r="D739" s="74"/>
      <c r="E739" s="30" t="s">
        <v>538</v>
      </c>
      <c r="F739" s="25">
        <v>20.3</v>
      </c>
      <c r="G739" s="26">
        <v>0</v>
      </c>
      <c r="H739" s="26">
        <v>0</v>
      </c>
      <c r="I739" s="27">
        <v>20.3</v>
      </c>
      <c r="J739" s="25">
        <v>20.260000000000002</v>
      </c>
      <c r="K739" s="26">
        <v>0</v>
      </c>
      <c r="L739" s="26">
        <v>0</v>
      </c>
      <c r="M739" s="28">
        <v>20.260000000000002</v>
      </c>
      <c r="N739" s="26">
        <f t="shared" si="286"/>
        <v>99.802955665024641</v>
      </c>
      <c r="O739" s="26"/>
      <c r="P739" s="26"/>
      <c r="Q739" s="26">
        <f t="shared" si="288"/>
        <v>99.802955665024641</v>
      </c>
    </row>
    <row r="740" spans="1:17" s="5" customFormat="1" ht="12">
      <c r="A740" s="85"/>
      <c r="B740" s="85"/>
      <c r="C740" s="85"/>
      <c r="D740" s="74"/>
      <c r="E740" s="30" t="s">
        <v>542</v>
      </c>
      <c r="F740" s="25">
        <v>1270.2694300000001</v>
      </c>
      <c r="G740" s="26">
        <v>0</v>
      </c>
      <c r="H740" s="26">
        <v>0</v>
      </c>
      <c r="I740" s="27">
        <v>1270.2694300000001</v>
      </c>
      <c r="J740" s="25">
        <v>507.25261</v>
      </c>
      <c r="K740" s="26">
        <v>0</v>
      </c>
      <c r="L740" s="26">
        <v>0</v>
      </c>
      <c r="M740" s="28">
        <v>507.25261</v>
      </c>
      <c r="N740" s="26">
        <f t="shared" si="286"/>
        <v>39.932678691637882</v>
      </c>
      <c r="O740" s="26"/>
      <c r="P740" s="26"/>
      <c r="Q740" s="26">
        <f t="shared" si="288"/>
        <v>39.932678691637882</v>
      </c>
    </row>
    <row r="741" spans="1:17" s="5" customFormat="1" ht="12">
      <c r="A741" s="85"/>
      <c r="B741" s="85"/>
      <c r="C741" s="85"/>
      <c r="D741" s="74"/>
      <c r="E741" s="30" t="s">
        <v>543</v>
      </c>
      <c r="F741" s="25">
        <v>7.3</v>
      </c>
      <c r="G741" s="26">
        <v>0</v>
      </c>
      <c r="H741" s="26">
        <v>0</v>
      </c>
      <c r="I741" s="27">
        <v>7.3</v>
      </c>
      <c r="J741" s="25">
        <v>7.3</v>
      </c>
      <c r="K741" s="26">
        <v>0</v>
      </c>
      <c r="L741" s="26">
        <v>0</v>
      </c>
      <c r="M741" s="28">
        <v>7.3</v>
      </c>
      <c r="N741" s="26">
        <f t="shared" si="286"/>
        <v>100</v>
      </c>
      <c r="O741" s="26"/>
      <c r="P741" s="26"/>
      <c r="Q741" s="26">
        <f t="shared" si="288"/>
        <v>100</v>
      </c>
    </row>
    <row r="742" spans="1:17" s="5" customFormat="1" ht="12">
      <c r="A742" s="85"/>
      <c r="B742" s="85"/>
      <c r="C742" s="85"/>
      <c r="D742" s="74"/>
      <c r="E742" s="30" t="s">
        <v>548</v>
      </c>
      <c r="F742" s="25">
        <v>130</v>
      </c>
      <c r="G742" s="26">
        <v>0</v>
      </c>
      <c r="H742" s="26">
        <v>0</v>
      </c>
      <c r="I742" s="27">
        <v>130</v>
      </c>
      <c r="J742" s="25">
        <v>0</v>
      </c>
      <c r="K742" s="26">
        <v>0</v>
      </c>
      <c r="L742" s="26">
        <v>0</v>
      </c>
      <c r="M742" s="28">
        <v>0</v>
      </c>
      <c r="N742" s="26">
        <f t="shared" si="286"/>
        <v>0</v>
      </c>
      <c r="O742" s="26"/>
      <c r="P742" s="26"/>
      <c r="Q742" s="26">
        <f t="shared" si="288"/>
        <v>0</v>
      </c>
    </row>
    <row r="743" spans="1:17" s="5" customFormat="1" ht="12">
      <c r="A743" s="85"/>
      <c r="B743" s="85"/>
      <c r="C743" s="85"/>
      <c r="D743" s="74"/>
      <c r="E743" s="30" t="s">
        <v>551</v>
      </c>
      <c r="F743" s="25">
        <v>165.41721000000001</v>
      </c>
      <c r="G743" s="26">
        <v>0</v>
      </c>
      <c r="H743" s="26">
        <v>0</v>
      </c>
      <c r="I743" s="27">
        <v>165.41721000000001</v>
      </c>
      <c r="J743" s="25">
        <v>0</v>
      </c>
      <c r="K743" s="26">
        <v>0</v>
      </c>
      <c r="L743" s="26">
        <v>0</v>
      </c>
      <c r="M743" s="28">
        <v>0</v>
      </c>
      <c r="N743" s="26">
        <f t="shared" si="286"/>
        <v>0</v>
      </c>
      <c r="O743" s="26"/>
      <c r="P743" s="26"/>
      <c r="Q743" s="26">
        <f t="shared" si="288"/>
        <v>0</v>
      </c>
    </row>
    <row r="744" spans="1:17" s="5" customFormat="1" ht="12">
      <c r="A744" s="85"/>
      <c r="B744" s="85"/>
      <c r="C744" s="85"/>
      <c r="D744" s="74"/>
      <c r="E744" s="43" t="s">
        <v>638</v>
      </c>
      <c r="F744" s="25">
        <v>1366.7</v>
      </c>
      <c r="G744" s="26">
        <v>1366.7</v>
      </c>
      <c r="H744" s="26">
        <v>0</v>
      </c>
      <c r="I744" s="27">
        <v>0</v>
      </c>
      <c r="J744" s="25">
        <v>0</v>
      </c>
      <c r="K744" s="26">
        <v>0</v>
      </c>
      <c r="L744" s="26">
        <v>0</v>
      </c>
      <c r="M744" s="28">
        <v>0</v>
      </c>
      <c r="N744" s="26">
        <f t="shared" si="286"/>
        <v>0</v>
      </c>
      <c r="O744" s="26">
        <f t="shared" ref="O744" si="289">K744/G744*100</f>
        <v>0</v>
      </c>
      <c r="P744" s="26"/>
      <c r="Q744" s="26"/>
    </row>
    <row r="745" spans="1:17" s="5" customFormat="1" ht="36.75" customHeight="1">
      <c r="A745" s="85"/>
      <c r="B745" s="85"/>
      <c r="C745" s="85"/>
      <c r="D745" s="75"/>
      <c r="E745" s="30" t="s">
        <v>548</v>
      </c>
      <c r="F745" s="25">
        <v>130</v>
      </c>
      <c r="G745" s="26">
        <v>0</v>
      </c>
      <c r="H745" s="26">
        <v>0</v>
      </c>
      <c r="I745" s="27">
        <v>130</v>
      </c>
      <c r="J745" s="25">
        <v>0</v>
      </c>
      <c r="K745" s="26">
        <v>0</v>
      </c>
      <c r="L745" s="26">
        <v>0</v>
      </c>
      <c r="M745" s="28">
        <v>0</v>
      </c>
      <c r="N745" s="26">
        <f t="shared" si="248"/>
        <v>0</v>
      </c>
      <c r="O745" s="26"/>
      <c r="P745" s="26"/>
      <c r="Q745" s="26">
        <f t="shared" ref="Q745:Q784" si="290">M745/I745*100</f>
        <v>0</v>
      </c>
    </row>
    <row r="746" spans="1:17" s="5" customFormat="1" ht="26.25" customHeight="1">
      <c r="A746" s="77" t="s">
        <v>19</v>
      </c>
      <c r="B746" s="77" t="s">
        <v>245</v>
      </c>
      <c r="C746" s="77" t="s">
        <v>15</v>
      </c>
      <c r="D746" s="59" t="s">
        <v>15</v>
      </c>
      <c r="E746" s="30"/>
      <c r="F746" s="25">
        <f>F747</f>
        <v>1053.1097500000001</v>
      </c>
      <c r="G746" s="26">
        <f t="shared" ref="G746:M746" si="291">G747</f>
        <v>0</v>
      </c>
      <c r="H746" s="26">
        <f t="shared" si="291"/>
        <v>1053.1097500000001</v>
      </c>
      <c r="I746" s="27">
        <f t="shared" si="291"/>
        <v>0</v>
      </c>
      <c r="J746" s="25">
        <f t="shared" si="291"/>
        <v>781.54532999999992</v>
      </c>
      <c r="K746" s="26">
        <f t="shared" si="291"/>
        <v>0</v>
      </c>
      <c r="L746" s="26">
        <f t="shared" si="291"/>
        <v>781.54532999999992</v>
      </c>
      <c r="M746" s="28">
        <f t="shared" si="291"/>
        <v>0</v>
      </c>
      <c r="N746" s="26">
        <f t="shared" si="248"/>
        <v>74.21309412433034</v>
      </c>
      <c r="O746" s="26"/>
      <c r="P746" s="26">
        <f t="shared" ref="P746:P765" si="292">L746/H746*100</f>
        <v>74.21309412433034</v>
      </c>
      <c r="Q746" s="26"/>
    </row>
    <row r="747" spans="1:17" s="5" customFormat="1" ht="36.75" customHeight="1">
      <c r="A747" s="78"/>
      <c r="B747" s="78"/>
      <c r="C747" s="78"/>
      <c r="D747" s="73" t="s">
        <v>231</v>
      </c>
      <c r="E747" s="30"/>
      <c r="F747" s="25">
        <f>SUM(F748:F753)</f>
        <v>1053.1097500000001</v>
      </c>
      <c r="G747" s="26">
        <f t="shared" ref="G747:M747" si="293">SUM(G748:G753)</f>
        <v>0</v>
      </c>
      <c r="H747" s="26">
        <f t="shared" si="293"/>
        <v>1053.1097500000001</v>
      </c>
      <c r="I747" s="27">
        <f t="shared" si="293"/>
        <v>0</v>
      </c>
      <c r="J747" s="25">
        <f t="shared" si="293"/>
        <v>781.54532999999992</v>
      </c>
      <c r="K747" s="26">
        <f t="shared" si="293"/>
        <v>0</v>
      </c>
      <c r="L747" s="26">
        <f t="shared" si="293"/>
        <v>781.54532999999992</v>
      </c>
      <c r="M747" s="28">
        <f t="shared" si="293"/>
        <v>0</v>
      </c>
      <c r="N747" s="26">
        <f t="shared" si="248"/>
        <v>74.21309412433034</v>
      </c>
      <c r="O747" s="26"/>
      <c r="P747" s="26">
        <f t="shared" si="292"/>
        <v>74.21309412433034</v>
      </c>
      <c r="Q747" s="26"/>
    </row>
    <row r="748" spans="1:17" s="5" customFormat="1" ht="36.75" customHeight="1">
      <c r="A748" s="78"/>
      <c r="B748" s="78"/>
      <c r="C748" s="78"/>
      <c r="D748" s="74"/>
      <c r="E748" s="30" t="s">
        <v>499</v>
      </c>
      <c r="F748" s="25">
        <v>510.85480000000001</v>
      </c>
      <c r="G748" s="26">
        <v>0</v>
      </c>
      <c r="H748" s="26">
        <v>510.85480000000001</v>
      </c>
      <c r="I748" s="27">
        <v>0</v>
      </c>
      <c r="J748" s="25">
        <v>455.15087999999997</v>
      </c>
      <c r="K748" s="26">
        <v>0</v>
      </c>
      <c r="L748" s="26">
        <v>455.15087999999997</v>
      </c>
      <c r="M748" s="28">
        <v>0</v>
      </c>
      <c r="N748" s="26">
        <f t="shared" si="248"/>
        <v>89.095938806878195</v>
      </c>
      <c r="O748" s="26"/>
      <c r="P748" s="26">
        <f t="shared" si="292"/>
        <v>89.095938806878195</v>
      </c>
      <c r="Q748" s="26"/>
    </row>
    <row r="749" spans="1:17" s="5" customFormat="1" ht="36.75" customHeight="1">
      <c r="A749" s="78"/>
      <c r="B749" s="78"/>
      <c r="C749" s="78"/>
      <c r="D749" s="74"/>
      <c r="E749" s="30" t="s">
        <v>500</v>
      </c>
      <c r="F749" s="25">
        <v>37.145200000000003</v>
      </c>
      <c r="G749" s="26">
        <v>0</v>
      </c>
      <c r="H749" s="26">
        <v>37.145200000000003</v>
      </c>
      <c r="I749" s="27">
        <v>0</v>
      </c>
      <c r="J749" s="25">
        <v>0.53490000000000004</v>
      </c>
      <c r="K749" s="26">
        <v>0</v>
      </c>
      <c r="L749" s="26">
        <v>0.53490000000000004</v>
      </c>
      <c r="M749" s="28">
        <v>0</v>
      </c>
      <c r="N749" s="26">
        <f t="shared" si="248"/>
        <v>1.4400245522974704</v>
      </c>
      <c r="O749" s="26"/>
      <c r="P749" s="26">
        <f t="shared" si="292"/>
        <v>1.4400245522974704</v>
      </c>
      <c r="Q749" s="26"/>
    </row>
    <row r="750" spans="1:17" s="5" customFormat="1" ht="36.75" customHeight="1">
      <c r="A750" s="78"/>
      <c r="B750" s="78"/>
      <c r="C750" s="78"/>
      <c r="D750" s="74"/>
      <c r="E750" s="30" t="s">
        <v>502</v>
      </c>
      <c r="F750" s="25">
        <v>255.87427</v>
      </c>
      <c r="G750" s="26">
        <v>0</v>
      </c>
      <c r="H750" s="26">
        <v>255.87427</v>
      </c>
      <c r="I750" s="27">
        <v>0</v>
      </c>
      <c r="J750" s="25">
        <v>130.37956</v>
      </c>
      <c r="K750" s="26">
        <v>0</v>
      </c>
      <c r="L750" s="26">
        <v>130.37956</v>
      </c>
      <c r="M750" s="28">
        <v>0</v>
      </c>
      <c r="N750" s="26">
        <f t="shared" ref="N750:N814" si="294">J750/F750*100</f>
        <v>50.95454107206637</v>
      </c>
      <c r="O750" s="26"/>
      <c r="P750" s="26">
        <f t="shared" si="292"/>
        <v>50.95454107206637</v>
      </c>
      <c r="Q750" s="26"/>
    </row>
    <row r="751" spans="1:17" s="5" customFormat="1" ht="36.75" customHeight="1">
      <c r="A751" s="78"/>
      <c r="B751" s="78"/>
      <c r="C751" s="78"/>
      <c r="D751" s="74"/>
      <c r="E751" s="30" t="s">
        <v>503</v>
      </c>
      <c r="F751" s="25">
        <v>18</v>
      </c>
      <c r="G751" s="26">
        <v>0</v>
      </c>
      <c r="H751" s="26">
        <v>18</v>
      </c>
      <c r="I751" s="27">
        <v>0</v>
      </c>
      <c r="J751" s="25">
        <v>0</v>
      </c>
      <c r="K751" s="26">
        <v>0</v>
      </c>
      <c r="L751" s="26">
        <v>0</v>
      </c>
      <c r="M751" s="28">
        <v>0</v>
      </c>
      <c r="N751" s="26">
        <f t="shared" si="294"/>
        <v>0</v>
      </c>
      <c r="O751" s="26"/>
      <c r="P751" s="26">
        <f t="shared" si="292"/>
        <v>0</v>
      </c>
      <c r="Q751" s="26"/>
    </row>
    <row r="752" spans="1:17" s="5" customFormat="1" ht="36.75" customHeight="1">
      <c r="A752" s="78"/>
      <c r="B752" s="78"/>
      <c r="C752" s="78"/>
      <c r="D752" s="74"/>
      <c r="E752" s="30" t="s">
        <v>629</v>
      </c>
      <c r="F752" s="25">
        <v>198.23548</v>
      </c>
      <c r="G752" s="26">
        <v>0</v>
      </c>
      <c r="H752" s="26">
        <v>198.23548</v>
      </c>
      <c r="I752" s="27">
        <v>0</v>
      </c>
      <c r="J752" s="25">
        <v>175.67999</v>
      </c>
      <c r="K752" s="26">
        <v>0</v>
      </c>
      <c r="L752" s="26">
        <v>175.67999</v>
      </c>
      <c r="M752" s="28">
        <v>0</v>
      </c>
      <c r="N752" s="26">
        <f t="shared" si="294"/>
        <v>88.621870313023692</v>
      </c>
      <c r="O752" s="26"/>
      <c r="P752" s="26">
        <f t="shared" si="292"/>
        <v>88.621870313023692</v>
      </c>
      <c r="Q752" s="26"/>
    </row>
    <row r="753" spans="1:17" s="5" customFormat="1" ht="36.75" customHeight="1">
      <c r="A753" s="78"/>
      <c r="B753" s="78"/>
      <c r="C753" s="78"/>
      <c r="D753" s="75"/>
      <c r="E753" s="30" t="s">
        <v>507</v>
      </c>
      <c r="F753" s="25">
        <v>33</v>
      </c>
      <c r="G753" s="26">
        <v>0</v>
      </c>
      <c r="H753" s="26">
        <v>33</v>
      </c>
      <c r="I753" s="27">
        <v>0</v>
      </c>
      <c r="J753" s="25">
        <v>19.8</v>
      </c>
      <c r="K753" s="26">
        <v>0</v>
      </c>
      <c r="L753" s="26">
        <v>19.8</v>
      </c>
      <c r="M753" s="28">
        <v>0</v>
      </c>
      <c r="N753" s="26">
        <f t="shared" si="294"/>
        <v>60</v>
      </c>
      <c r="O753" s="26"/>
      <c r="P753" s="26">
        <f t="shared" si="292"/>
        <v>60</v>
      </c>
      <c r="Q753" s="26"/>
    </row>
    <row r="754" spans="1:17" s="5" customFormat="1" ht="21" customHeight="1">
      <c r="A754" s="73" t="s">
        <v>20</v>
      </c>
      <c r="B754" s="73" t="s">
        <v>240</v>
      </c>
      <c r="C754" s="73" t="s">
        <v>497</v>
      </c>
      <c r="D754" s="59" t="s">
        <v>15</v>
      </c>
      <c r="E754" s="30"/>
      <c r="F754" s="25">
        <f>F755</f>
        <v>548</v>
      </c>
      <c r="G754" s="26">
        <f t="shared" ref="G754:M754" si="295">G755</f>
        <v>0</v>
      </c>
      <c r="H754" s="26">
        <f t="shared" si="295"/>
        <v>548</v>
      </c>
      <c r="I754" s="27">
        <f t="shared" si="295"/>
        <v>0</v>
      </c>
      <c r="J754" s="25">
        <f t="shared" si="295"/>
        <v>455.68577999999997</v>
      </c>
      <c r="K754" s="26">
        <f t="shared" si="295"/>
        <v>0</v>
      </c>
      <c r="L754" s="26">
        <f t="shared" si="295"/>
        <v>455.68577999999997</v>
      </c>
      <c r="M754" s="28">
        <f t="shared" si="295"/>
        <v>0</v>
      </c>
      <c r="N754" s="26">
        <f t="shared" si="294"/>
        <v>83.154339416058392</v>
      </c>
      <c r="O754" s="26"/>
      <c r="P754" s="26">
        <f t="shared" si="292"/>
        <v>83.154339416058392</v>
      </c>
      <c r="Q754" s="26"/>
    </row>
    <row r="755" spans="1:17" s="5" customFormat="1" ht="36.75" customHeight="1">
      <c r="A755" s="74"/>
      <c r="B755" s="74"/>
      <c r="C755" s="74"/>
      <c r="D755" s="73" t="s">
        <v>498</v>
      </c>
      <c r="E755" s="30"/>
      <c r="F755" s="25">
        <f>F756+F757</f>
        <v>548</v>
      </c>
      <c r="G755" s="26">
        <f t="shared" ref="G755:M755" si="296">G756+G757</f>
        <v>0</v>
      </c>
      <c r="H755" s="26">
        <f t="shared" si="296"/>
        <v>548</v>
      </c>
      <c r="I755" s="27">
        <f t="shared" si="296"/>
        <v>0</v>
      </c>
      <c r="J755" s="25">
        <f t="shared" si="296"/>
        <v>455.68577999999997</v>
      </c>
      <c r="K755" s="26">
        <f t="shared" si="296"/>
        <v>0</v>
      </c>
      <c r="L755" s="26">
        <f t="shared" si="296"/>
        <v>455.68577999999997</v>
      </c>
      <c r="M755" s="28">
        <f t="shared" si="296"/>
        <v>0</v>
      </c>
      <c r="N755" s="26">
        <f t="shared" si="294"/>
        <v>83.154339416058392</v>
      </c>
      <c r="O755" s="26"/>
      <c r="P755" s="26">
        <f t="shared" si="292"/>
        <v>83.154339416058392</v>
      </c>
      <c r="Q755" s="26"/>
    </row>
    <row r="756" spans="1:17" s="5" customFormat="1" ht="36.75" customHeight="1">
      <c r="A756" s="74"/>
      <c r="B756" s="74"/>
      <c r="C756" s="74"/>
      <c r="D756" s="74"/>
      <c r="E756" s="30" t="s">
        <v>499</v>
      </c>
      <c r="F756" s="25">
        <v>510.85480000000001</v>
      </c>
      <c r="G756" s="26">
        <v>0</v>
      </c>
      <c r="H756" s="26">
        <v>510.85480000000001</v>
      </c>
      <c r="I756" s="27">
        <v>0</v>
      </c>
      <c r="J756" s="25">
        <v>455.15087999999997</v>
      </c>
      <c r="K756" s="26">
        <v>0</v>
      </c>
      <c r="L756" s="26">
        <v>455.15087999999997</v>
      </c>
      <c r="M756" s="28">
        <v>0</v>
      </c>
      <c r="N756" s="26">
        <f t="shared" si="294"/>
        <v>89.095938806878195</v>
      </c>
      <c r="O756" s="26"/>
      <c r="P756" s="26">
        <f t="shared" si="292"/>
        <v>89.095938806878195</v>
      </c>
      <c r="Q756" s="26"/>
    </row>
    <row r="757" spans="1:17" s="5" customFormat="1" ht="36.75" customHeight="1">
      <c r="A757" s="75"/>
      <c r="B757" s="75"/>
      <c r="C757" s="75"/>
      <c r="D757" s="75"/>
      <c r="E757" s="30" t="s">
        <v>500</v>
      </c>
      <c r="F757" s="25">
        <v>37.145200000000003</v>
      </c>
      <c r="G757" s="26">
        <v>0</v>
      </c>
      <c r="H757" s="26">
        <v>37.145200000000003</v>
      </c>
      <c r="I757" s="27">
        <v>0</v>
      </c>
      <c r="J757" s="25">
        <v>0.53490000000000004</v>
      </c>
      <c r="K757" s="26">
        <v>0</v>
      </c>
      <c r="L757" s="26">
        <v>0.53490000000000004</v>
      </c>
      <c r="M757" s="28">
        <v>0</v>
      </c>
      <c r="N757" s="26">
        <f t="shared" si="294"/>
        <v>1.4400245522974704</v>
      </c>
      <c r="O757" s="26"/>
      <c r="P757" s="26">
        <f t="shared" si="292"/>
        <v>1.4400245522974704</v>
      </c>
      <c r="Q757" s="26"/>
    </row>
    <row r="758" spans="1:17" s="5" customFormat="1" ht="23.25" customHeight="1">
      <c r="A758" s="73" t="s">
        <v>24</v>
      </c>
      <c r="B758" s="73" t="s">
        <v>246</v>
      </c>
      <c r="C758" s="73" t="s">
        <v>298</v>
      </c>
      <c r="D758" s="59" t="s">
        <v>15</v>
      </c>
      <c r="E758" s="30"/>
      <c r="F758" s="25">
        <f>F759</f>
        <v>273.87427000000002</v>
      </c>
      <c r="G758" s="26">
        <f t="shared" ref="G758:M758" si="297">G759</f>
        <v>0</v>
      </c>
      <c r="H758" s="26">
        <f t="shared" si="297"/>
        <v>273.87427000000002</v>
      </c>
      <c r="I758" s="27">
        <f t="shared" si="297"/>
        <v>0</v>
      </c>
      <c r="J758" s="25">
        <f t="shared" si="297"/>
        <v>130.37956</v>
      </c>
      <c r="K758" s="26">
        <f t="shared" si="297"/>
        <v>0</v>
      </c>
      <c r="L758" s="26">
        <f t="shared" si="297"/>
        <v>130.37956</v>
      </c>
      <c r="M758" s="28">
        <f t="shared" si="297"/>
        <v>0</v>
      </c>
      <c r="N758" s="26">
        <f t="shared" si="294"/>
        <v>47.605625749363014</v>
      </c>
      <c r="O758" s="26"/>
      <c r="P758" s="26">
        <f t="shared" si="292"/>
        <v>47.605625749363014</v>
      </c>
      <c r="Q758" s="26"/>
    </row>
    <row r="759" spans="1:17" s="5" customFormat="1" ht="36.75" customHeight="1">
      <c r="A759" s="74"/>
      <c r="B759" s="74"/>
      <c r="C759" s="74"/>
      <c r="D759" s="73" t="s">
        <v>501</v>
      </c>
      <c r="E759" s="30"/>
      <c r="F759" s="25">
        <f>F760+F761</f>
        <v>273.87427000000002</v>
      </c>
      <c r="G759" s="26">
        <f t="shared" ref="G759:M759" si="298">G760+G761</f>
        <v>0</v>
      </c>
      <c r="H759" s="26">
        <f t="shared" si="298"/>
        <v>273.87427000000002</v>
      </c>
      <c r="I759" s="27">
        <f t="shared" si="298"/>
        <v>0</v>
      </c>
      <c r="J759" s="25">
        <f t="shared" si="298"/>
        <v>130.37956</v>
      </c>
      <c r="K759" s="26">
        <f t="shared" si="298"/>
        <v>0</v>
      </c>
      <c r="L759" s="26">
        <f t="shared" si="298"/>
        <v>130.37956</v>
      </c>
      <c r="M759" s="28">
        <f t="shared" si="298"/>
        <v>0</v>
      </c>
      <c r="N759" s="26">
        <f t="shared" si="294"/>
        <v>47.605625749363014</v>
      </c>
      <c r="O759" s="26"/>
      <c r="P759" s="26">
        <f t="shared" si="292"/>
        <v>47.605625749363014</v>
      </c>
      <c r="Q759" s="26"/>
    </row>
    <row r="760" spans="1:17" s="5" customFormat="1" ht="36.75" customHeight="1">
      <c r="A760" s="74"/>
      <c r="B760" s="74"/>
      <c r="C760" s="74"/>
      <c r="D760" s="74"/>
      <c r="E760" s="30" t="s">
        <v>627</v>
      </c>
      <c r="F760" s="25">
        <v>255.87427</v>
      </c>
      <c r="G760" s="26">
        <v>0</v>
      </c>
      <c r="H760" s="26">
        <v>255.87427</v>
      </c>
      <c r="I760" s="27">
        <v>0</v>
      </c>
      <c r="J760" s="25">
        <v>130.37956</v>
      </c>
      <c r="K760" s="26">
        <v>0</v>
      </c>
      <c r="L760" s="26">
        <v>130.37956</v>
      </c>
      <c r="M760" s="28">
        <v>0</v>
      </c>
      <c r="N760" s="26">
        <f t="shared" si="294"/>
        <v>50.95454107206637</v>
      </c>
      <c r="O760" s="26"/>
      <c r="P760" s="26">
        <f t="shared" si="292"/>
        <v>50.95454107206637</v>
      </c>
      <c r="Q760" s="26"/>
    </row>
    <row r="761" spans="1:17" s="5" customFormat="1" ht="36.75" customHeight="1">
      <c r="A761" s="75"/>
      <c r="B761" s="75"/>
      <c r="C761" s="75"/>
      <c r="D761" s="75"/>
      <c r="E761" s="30" t="s">
        <v>628</v>
      </c>
      <c r="F761" s="25">
        <v>18</v>
      </c>
      <c r="G761" s="26">
        <v>0</v>
      </c>
      <c r="H761" s="26">
        <v>18</v>
      </c>
      <c r="I761" s="27">
        <v>0</v>
      </c>
      <c r="J761" s="25">
        <v>0</v>
      </c>
      <c r="K761" s="26">
        <v>0</v>
      </c>
      <c r="L761" s="26">
        <v>0</v>
      </c>
      <c r="M761" s="28">
        <v>0</v>
      </c>
      <c r="N761" s="26">
        <f t="shared" si="294"/>
        <v>0</v>
      </c>
      <c r="O761" s="26"/>
      <c r="P761" s="26">
        <f t="shared" si="292"/>
        <v>0</v>
      </c>
      <c r="Q761" s="26"/>
    </row>
    <row r="762" spans="1:17" s="5" customFormat="1" ht="36.75" customHeight="1">
      <c r="A762" s="77" t="s">
        <v>504</v>
      </c>
      <c r="B762" s="77" t="s">
        <v>241</v>
      </c>
      <c r="C762" s="77" t="s">
        <v>505</v>
      </c>
      <c r="D762" s="59" t="s">
        <v>15</v>
      </c>
      <c r="E762" s="30"/>
      <c r="F762" s="25">
        <v>133.19999999999999</v>
      </c>
      <c r="G762" s="26">
        <v>0</v>
      </c>
      <c r="H762" s="26">
        <v>133.19999999999999</v>
      </c>
      <c r="I762" s="27">
        <v>0</v>
      </c>
      <c r="J762" s="25">
        <v>66.5</v>
      </c>
      <c r="K762" s="26">
        <v>0</v>
      </c>
      <c r="L762" s="26">
        <v>66.5</v>
      </c>
      <c r="M762" s="28">
        <v>0</v>
      </c>
      <c r="N762" s="26">
        <f t="shared" si="294"/>
        <v>49.92492492492493</v>
      </c>
      <c r="O762" s="26"/>
      <c r="P762" s="26">
        <f t="shared" si="292"/>
        <v>49.92492492492493</v>
      </c>
      <c r="Q762" s="26"/>
    </row>
    <row r="763" spans="1:17" s="5" customFormat="1" ht="36.75" customHeight="1">
      <c r="A763" s="78"/>
      <c r="B763" s="78"/>
      <c r="C763" s="78"/>
      <c r="D763" s="73" t="s">
        <v>506</v>
      </c>
      <c r="E763" s="30"/>
      <c r="F763" s="25">
        <v>133.19999999999999</v>
      </c>
      <c r="G763" s="26">
        <v>0</v>
      </c>
      <c r="H763" s="26">
        <v>133.19999999999999</v>
      </c>
      <c r="I763" s="27">
        <v>0</v>
      </c>
      <c r="J763" s="25">
        <v>66.5</v>
      </c>
      <c r="K763" s="26">
        <v>0</v>
      </c>
      <c r="L763" s="26">
        <v>66.5</v>
      </c>
      <c r="M763" s="28">
        <v>0</v>
      </c>
      <c r="N763" s="26">
        <f t="shared" si="294"/>
        <v>49.92492492492493</v>
      </c>
      <c r="O763" s="26"/>
      <c r="P763" s="26">
        <f t="shared" si="292"/>
        <v>49.92492492492493</v>
      </c>
      <c r="Q763" s="26"/>
    </row>
    <row r="764" spans="1:17" s="5" customFormat="1" ht="36.75" customHeight="1">
      <c r="A764" s="78"/>
      <c r="B764" s="78"/>
      <c r="C764" s="78"/>
      <c r="D764" s="74"/>
      <c r="E764" s="30" t="s">
        <v>626</v>
      </c>
      <c r="F764" s="25">
        <v>198.23548</v>
      </c>
      <c r="G764" s="26">
        <v>0</v>
      </c>
      <c r="H764" s="26">
        <v>198.23548</v>
      </c>
      <c r="I764" s="27">
        <v>0</v>
      </c>
      <c r="J764" s="25">
        <v>175.67999</v>
      </c>
      <c r="K764" s="26">
        <v>0</v>
      </c>
      <c r="L764" s="26">
        <v>175.67999</v>
      </c>
      <c r="M764" s="28">
        <v>0</v>
      </c>
      <c r="N764" s="26">
        <f t="shared" si="294"/>
        <v>88.621870313023692</v>
      </c>
      <c r="O764" s="26"/>
      <c r="P764" s="26">
        <f t="shared" si="292"/>
        <v>88.621870313023692</v>
      </c>
      <c r="Q764" s="26"/>
    </row>
    <row r="765" spans="1:17" s="5" customFormat="1" ht="36.75" customHeight="1">
      <c r="A765" s="78"/>
      <c r="B765" s="78"/>
      <c r="C765" s="78"/>
      <c r="D765" s="74"/>
      <c r="E765" s="30" t="s">
        <v>507</v>
      </c>
      <c r="F765" s="25">
        <v>33</v>
      </c>
      <c r="G765" s="26">
        <v>0</v>
      </c>
      <c r="H765" s="26">
        <v>33</v>
      </c>
      <c r="I765" s="27">
        <v>0</v>
      </c>
      <c r="J765" s="25">
        <v>19.8</v>
      </c>
      <c r="K765" s="26">
        <v>0</v>
      </c>
      <c r="L765" s="26">
        <v>19.8</v>
      </c>
      <c r="M765" s="28">
        <v>0</v>
      </c>
      <c r="N765" s="26">
        <f t="shared" si="294"/>
        <v>60</v>
      </c>
      <c r="O765" s="26"/>
      <c r="P765" s="26">
        <f t="shared" si="292"/>
        <v>60</v>
      </c>
      <c r="Q765" s="26"/>
    </row>
    <row r="766" spans="1:17" s="5" customFormat="1" ht="36.75" customHeight="1">
      <c r="A766" s="73" t="s">
        <v>126</v>
      </c>
      <c r="B766" s="73" t="s">
        <v>242</v>
      </c>
      <c r="C766" s="73" t="s">
        <v>508</v>
      </c>
      <c r="D766" s="59" t="s">
        <v>15</v>
      </c>
      <c r="E766" s="30"/>
      <c r="F766" s="25">
        <f>F767</f>
        <v>1342.74</v>
      </c>
      <c r="G766" s="26">
        <f t="shared" ref="G766" si="299">G767</f>
        <v>0</v>
      </c>
      <c r="H766" s="26">
        <f t="shared" ref="H766" si="300">H767</f>
        <v>0</v>
      </c>
      <c r="I766" s="27">
        <f t="shared" ref="I766" si="301">I767</f>
        <v>1342.74</v>
      </c>
      <c r="J766" s="25">
        <f t="shared" ref="J766" si="302">J767</f>
        <v>1064.6334199999999</v>
      </c>
      <c r="K766" s="26">
        <f t="shared" ref="K766" si="303">K767</f>
        <v>0</v>
      </c>
      <c r="L766" s="26">
        <f t="shared" ref="L766" si="304">L767</f>
        <v>0</v>
      </c>
      <c r="M766" s="28">
        <f t="shared" ref="M766" si="305">M767</f>
        <v>1064.6334199999999</v>
      </c>
      <c r="N766" s="26">
        <f t="shared" si="294"/>
        <v>79.288128751657055</v>
      </c>
      <c r="O766" s="26"/>
      <c r="P766" s="26"/>
      <c r="Q766" s="26">
        <f t="shared" si="290"/>
        <v>79.288128751657055</v>
      </c>
    </row>
    <row r="767" spans="1:17" s="5" customFormat="1" ht="36.75" customHeight="1">
      <c r="A767" s="74"/>
      <c r="B767" s="74"/>
      <c r="C767" s="74"/>
      <c r="D767" s="73" t="s">
        <v>509</v>
      </c>
      <c r="E767" s="30"/>
      <c r="F767" s="25">
        <f>F768+F769</f>
        <v>1342.74</v>
      </c>
      <c r="G767" s="26">
        <f t="shared" ref="G767" si="306">G768+G769</f>
        <v>0</v>
      </c>
      <c r="H767" s="26">
        <f t="shared" ref="H767" si="307">H768+H769</f>
        <v>0</v>
      </c>
      <c r="I767" s="27">
        <f t="shared" ref="I767" si="308">I768+I769</f>
        <v>1342.74</v>
      </c>
      <c r="J767" s="25">
        <f t="shared" ref="J767" si="309">J768+J769</f>
        <v>1064.6334199999999</v>
      </c>
      <c r="K767" s="26">
        <f t="shared" ref="K767" si="310">K768+K769</f>
        <v>0</v>
      </c>
      <c r="L767" s="26">
        <f t="shared" ref="L767" si="311">L768+L769</f>
        <v>0</v>
      </c>
      <c r="M767" s="28">
        <f t="shared" ref="M767" si="312">M768+M769</f>
        <v>1064.6334199999999</v>
      </c>
      <c r="N767" s="26">
        <f t="shared" si="294"/>
        <v>79.288128751657055</v>
      </c>
      <c r="O767" s="26"/>
      <c r="P767" s="26"/>
      <c r="Q767" s="26">
        <f t="shared" si="290"/>
        <v>79.288128751657055</v>
      </c>
    </row>
    <row r="768" spans="1:17" s="5" customFormat="1" ht="36.75" customHeight="1">
      <c r="A768" s="74"/>
      <c r="B768" s="74"/>
      <c r="C768" s="74"/>
      <c r="D768" s="74"/>
      <c r="E768" s="30" t="s">
        <v>630</v>
      </c>
      <c r="F768" s="25">
        <v>1257.7</v>
      </c>
      <c r="G768" s="26">
        <v>0</v>
      </c>
      <c r="H768" s="26">
        <v>0</v>
      </c>
      <c r="I768" s="27">
        <v>1257.7</v>
      </c>
      <c r="J768" s="25">
        <v>1020.68342</v>
      </c>
      <c r="K768" s="26">
        <v>0</v>
      </c>
      <c r="L768" s="26">
        <v>0</v>
      </c>
      <c r="M768" s="28">
        <v>1020.68342</v>
      </c>
      <c r="N768" s="26">
        <f t="shared" si="294"/>
        <v>81.154760276695555</v>
      </c>
      <c r="O768" s="26"/>
      <c r="P768" s="26"/>
      <c r="Q768" s="26">
        <f t="shared" si="290"/>
        <v>81.154760276695555</v>
      </c>
    </row>
    <row r="769" spans="1:17" s="5" customFormat="1" ht="36.75" customHeight="1">
      <c r="A769" s="75"/>
      <c r="B769" s="75"/>
      <c r="C769" s="75"/>
      <c r="D769" s="75"/>
      <c r="E769" s="30" t="s">
        <v>631</v>
      </c>
      <c r="F769" s="25">
        <v>85.04</v>
      </c>
      <c r="G769" s="26">
        <v>0</v>
      </c>
      <c r="H769" s="26">
        <v>0</v>
      </c>
      <c r="I769" s="27">
        <v>85.04</v>
      </c>
      <c r="J769" s="25">
        <v>43.95</v>
      </c>
      <c r="K769" s="26">
        <v>0</v>
      </c>
      <c r="L769" s="26">
        <v>0</v>
      </c>
      <c r="M769" s="28">
        <v>43.95</v>
      </c>
      <c r="N769" s="26">
        <f t="shared" si="294"/>
        <v>51.681561618062091</v>
      </c>
      <c r="O769" s="26"/>
      <c r="P769" s="26"/>
      <c r="Q769" s="26">
        <f t="shared" si="290"/>
        <v>51.681561618062091</v>
      </c>
    </row>
    <row r="770" spans="1:17" s="5" customFormat="1" ht="36.75" customHeight="1">
      <c r="A770" s="73" t="s">
        <v>52</v>
      </c>
      <c r="B770" s="73" t="s">
        <v>510</v>
      </c>
      <c r="C770" s="73" t="s">
        <v>511</v>
      </c>
      <c r="D770" s="59" t="s">
        <v>15</v>
      </c>
      <c r="E770" s="30"/>
      <c r="F770" s="25">
        <f>F771</f>
        <v>1342.74</v>
      </c>
      <c r="G770" s="26">
        <f t="shared" ref="G770:M770" si="313">G771</f>
        <v>0</v>
      </c>
      <c r="H770" s="26">
        <f t="shared" si="313"/>
        <v>0</v>
      </c>
      <c r="I770" s="27">
        <f t="shared" si="313"/>
        <v>1342.74</v>
      </c>
      <c r="J770" s="25">
        <f t="shared" si="313"/>
        <v>1064.6334199999999</v>
      </c>
      <c r="K770" s="26">
        <f t="shared" si="313"/>
        <v>0</v>
      </c>
      <c r="L770" s="26">
        <f t="shared" si="313"/>
        <v>0</v>
      </c>
      <c r="M770" s="28">
        <f t="shared" si="313"/>
        <v>1064.6334199999999</v>
      </c>
      <c r="N770" s="26">
        <f t="shared" si="294"/>
        <v>79.288128751657055</v>
      </c>
      <c r="O770" s="26"/>
      <c r="P770" s="26"/>
      <c r="Q770" s="26">
        <f t="shared" si="290"/>
        <v>79.288128751657055</v>
      </c>
    </row>
    <row r="771" spans="1:17" s="5" customFormat="1" ht="36.75" customHeight="1">
      <c r="A771" s="74"/>
      <c r="B771" s="74"/>
      <c r="C771" s="74"/>
      <c r="D771" s="73" t="s">
        <v>509</v>
      </c>
      <c r="E771" s="30"/>
      <c r="F771" s="25">
        <f>F772+F773</f>
        <v>1342.74</v>
      </c>
      <c r="G771" s="26">
        <f t="shared" ref="G771:M771" si="314">G772+G773</f>
        <v>0</v>
      </c>
      <c r="H771" s="26">
        <f t="shared" si="314"/>
        <v>0</v>
      </c>
      <c r="I771" s="27">
        <f t="shared" si="314"/>
        <v>1342.74</v>
      </c>
      <c r="J771" s="25">
        <f t="shared" si="314"/>
        <v>1064.6334199999999</v>
      </c>
      <c r="K771" s="26">
        <f t="shared" si="314"/>
        <v>0</v>
      </c>
      <c r="L771" s="26">
        <f t="shared" si="314"/>
        <v>0</v>
      </c>
      <c r="M771" s="28">
        <f t="shared" si="314"/>
        <v>1064.6334199999999</v>
      </c>
      <c r="N771" s="26">
        <f t="shared" si="294"/>
        <v>79.288128751657055</v>
      </c>
      <c r="O771" s="26"/>
      <c r="P771" s="26"/>
      <c r="Q771" s="26">
        <f t="shared" si="290"/>
        <v>79.288128751657055</v>
      </c>
    </row>
    <row r="772" spans="1:17" s="5" customFormat="1" ht="36.75" customHeight="1">
      <c r="A772" s="74"/>
      <c r="B772" s="74"/>
      <c r="C772" s="74"/>
      <c r="D772" s="74"/>
      <c r="E772" s="30" t="s">
        <v>630</v>
      </c>
      <c r="F772" s="25">
        <v>1257.7</v>
      </c>
      <c r="G772" s="26">
        <v>0</v>
      </c>
      <c r="H772" s="26">
        <v>0</v>
      </c>
      <c r="I772" s="27">
        <v>1257.7</v>
      </c>
      <c r="J772" s="25">
        <v>1020.68342</v>
      </c>
      <c r="K772" s="26">
        <v>0</v>
      </c>
      <c r="L772" s="26">
        <v>0</v>
      </c>
      <c r="M772" s="28">
        <v>1020.68342</v>
      </c>
      <c r="N772" s="26">
        <f t="shared" si="294"/>
        <v>81.154760276695555</v>
      </c>
      <c r="O772" s="26"/>
      <c r="P772" s="26"/>
      <c r="Q772" s="26">
        <f t="shared" si="290"/>
        <v>81.154760276695555</v>
      </c>
    </row>
    <row r="773" spans="1:17" s="5" customFormat="1" ht="36.75" customHeight="1">
      <c r="A773" s="75"/>
      <c r="B773" s="75"/>
      <c r="C773" s="75"/>
      <c r="D773" s="75"/>
      <c r="E773" s="30" t="s">
        <v>631</v>
      </c>
      <c r="F773" s="25">
        <v>85.04</v>
      </c>
      <c r="G773" s="26">
        <v>0</v>
      </c>
      <c r="H773" s="26">
        <v>0</v>
      </c>
      <c r="I773" s="27">
        <v>85.04</v>
      </c>
      <c r="J773" s="25">
        <v>43.95</v>
      </c>
      <c r="K773" s="26">
        <v>0</v>
      </c>
      <c r="L773" s="26">
        <v>0</v>
      </c>
      <c r="M773" s="28">
        <v>43.95</v>
      </c>
      <c r="N773" s="26">
        <f t="shared" si="294"/>
        <v>51.681561618062091</v>
      </c>
      <c r="O773" s="26"/>
      <c r="P773" s="26"/>
      <c r="Q773" s="26">
        <f t="shared" si="290"/>
        <v>51.681561618062091</v>
      </c>
    </row>
    <row r="774" spans="1:17" s="5" customFormat="1" ht="36.75" customHeight="1">
      <c r="A774" s="77" t="s">
        <v>235</v>
      </c>
      <c r="B774" s="77" t="s">
        <v>512</v>
      </c>
      <c r="C774" s="77" t="s">
        <v>513</v>
      </c>
      <c r="D774" s="59" t="s">
        <v>15</v>
      </c>
      <c r="E774" s="30"/>
      <c r="F774" s="25">
        <f>F775</f>
        <v>10323.624000000002</v>
      </c>
      <c r="G774" s="26">
        <f t="shared" ref="G774" si="315">G775</f>
        <v>0</v>
      </c>
      <c r="H774" s="26">
        <f t="shared" ref="H774" si="316">H775</f>
        <v>0</v>
      </c>
      <c r="I774" s="27">
        <f t="shared" ref="I774" si="317">I775</f>
        <v>10323.624000000002</v>
      </c>
      <c r="J774" s="25">
        <f t="shared" ref="J774" si="318">J775</f>
        <v>7119.8862300000001</v>
      </c>
      <c r="K774" s="26">
        <f t="shared" ref="K774" si="319">K775</f>
        <v>0</v>
      </c>
      <c r="L774" s="26">
        <f t="shared" ref="L774" si="320">L775</f>
        <v>0</v>
      </c>
      <c r="M774" s="28">
        <f t="shared" ref="M774" si="321">M775</f>
        <v>7119.8862300000001</v>
      </c>
      <c r="N774" s="26">
        <f t="shared" si="294"/>
        <v>68.966927020976343</v>
      </c>
      <c r="O774" s="26"/>
      <c r="P774" s="26"/>
      <c r="Q774" s="26">
        <f t="shared" si="290"/>
        <v>68.966927020976343</v>
      </c>
    </row>
    <row r="775" spans="1:17" s="5" customFormat="1" ht="36.75" customHeight="1">
      <c r="A775" s="78"/>
      <c r="B775" s="78"/>
      <c r="C775" s="78"/>
      <c r="D775" s="73" t="s">
        <v>231</v>
      </c>
      <c r="E775" s="30"/>
      <c r="F775" s="25">
        <f>F776+F777+F778</f>
        <v>10323.624000000002</v>
      </c>
      <c r="G775" s="26">
        <f t="shared" ref="G775" si="322">G776+G777+G778</f>
        <v>0</v>
      </c>
      <c r="H775" s="26">
        <f t="shared" ref="H775" si="323">H776+H777+H778</f>
        <v>0</v>
      </c>
      <c r="I775" s="27">
        <f t="shared" ref="I775" si="324">I776+I777+I778</f>
        <v>10323.624000000002</v>
      </c>
      <c r="J775" s="25">
        <f t="shared" ref="J775" si="325">J776+J777+J778</f>
        <v>7119.8862300000001</v>
      </c>
      <c r="K775" s="26">
        <f t="shared" ref="K775" si="326">K776+K777+K778</f>
        <v>0</v>
      </c>
      <c r="L775" s="26">
        <f t="shared" ref="L775" si="327">L776+L777+L778</f>
        <v>0</v>
      </c>
      <c r="M775" s="28">
        <f t="shared" ref="M775" si="328">M776+M777+M778</f>
        <v>7119.8862300000001</v>
      </c>
      <c r="N775" s="26">
        <f t="shared" si="294"/>
        <v>68.966927020976343</v>
      </c>
      <c r="O775" s="26"/>
      <c r="P775" s="26"/>
      <c r="Q775" s="26">
        <f t="shared" si="290"/>
        <v>68.966927020976343</v>
      </c>
    </row>
    <row r="776" spans="1:17" s="5" customFormat="1" ht="36.75" customHeight="1">
      <c r="A776" s="78"/>
      <c r="B776" s="78"/>
      <c r="C776" s="78"/>
      <c r="D776" s="74"/>
      <c r="E776" s="30" t="s">
        <v>236</v>
      </c>
      <c r="F776" s="25">
        <v>5300.0240000000003</v>
      </c>
      <c r="G776" s="26">
        <v>0</v>
      </c>
      <c r="H776" s="26">
        <v>0</v>
      </c>
      <c r="I776" s="27">
        <v>5300.0240000000003</v>
      </c>
      <c r="J776" s="25">
        <v>4612.8104499999999</v>
      </c>
      <c r="K776" s="26">
        <v>0</v>
      </c>
      <c r="L776" s="26">
        <v>0</v>
      </c>
      <c r="M776" s="28">
        <v>4612.8104499999999</v>
      </c>
      <c r="N776" s="26">
        <f t="shared" si="294"/>
        <v>87.033765318798544</v>
      </c>
      <c r="O776" s="26"/>
      <c r="P776" s="26"/>
      <c r="Q776" s="26">
        <f t="shared" si="290"/>
        <v>87.033765318798544</v>
      </c>
    </row>
    <row r="777" spans="1:17" s="5" customFormat="1" ht="36.75" customHeight="1">
      <c r="A777" s="78"/>
      <c r="B777" s="78"/>
      <c r="C777" s="78"/>
      <c r="D777" s="74"/>
      <c r="E777" s="30" t="s">
        <v>237</v>
      </c>
      <c r="F777" s="25">
        <v>5001.5</v>
      </c>
      <c r="G777" s="26">
        <v>0</v>
      </c>
      <c r="H777" s="26">
        <v>0</v>
      </c>
      <c r="I777" s="27">
        <v>5001.5</v>
      </c>
      <c r="J777" s="25">
        <v>2492.4797800000001</v>
      </c>
      <c r="K777" s="26">
        <v>0</v>
      </c>
      <c r="L777" s="26">
        <v>0</v>
      </c>
      <c r="M777" s="28">
        <v>2492.4797800000001</v>
      </c>
      <c r="N777" s="26">
        <f t="shared" si="294"/>
        <v>49.834645206438068</v>
      </c>
      <c r="O777" s="26"/>
      <c r="P777" s="26"/>
      <c r="Q777" s="26">
        <f t="shared" si="290"/>
        <v>49.834645206438068</v>
      </c>
    </row>
    <row r="778" spans="1:17" s="5" customFormat="1" ht="36.75" customHeight="1">
      <c r="A778" s="78"/>
      <c r="B778" s="78"/>
      <c r="C778" s="78"/>
      <c r="D778" s="74"/>
      <c r="E778" s="30" t="s">
        <v>238</v>
      </c>
      <c r="F778" s="25">
        <v>22.1</v>
      </c>
      <c r="G778" s="26">
        <v>0</v>
      </c>
      <c r="H778" s="26">
        <v>0</v>
      </c>
      <c r="I778" s="27">
        <v>22.1</v>
      </c>
      <c r="J778" s="25">
        <v>14.596</v>
      </c>
      <c r="K778" s="26">
        <v>0</v>
      </c>
      <c r="L778" s="26">
        <v>0</v>
      </c>
      <c r="M778" s="28">
        <v>14.596</v>
      </c>
      <c r="N778" s="26">
        <f t="shared" si="294"/>
        <v>66.045248868778273</v>
      </c>
      <c r="O778" s="26"/>
      <c r="P778" s="26"/>
      <c r="Q778" s="26">
        <f t="shared" si="290"/>
        <v>66.045248868778273</v>
      </c>
    </row>
    <row r="779" spans="1:17" s="5" customFormat="1" ht="36.75" customHeight="1">
      <c r="A779" s="77" t="s">
        <v>151</v>
      </c>
      <c r="B779" s="77" t="s">
        <v>512</v>
      </c>
      <c r="C779" s="77" t="s">
        <v>515</v>
      </c>
      <c r="D779" s="59" t="s">
        <v>15</v>
      </c>
      <c r="E779" s="30"/>
      <c r="F779" s="25">
        <f>F780</f>
        <v>10323.624000000002</v>
      </c>
      <c r="G779" s="26">
        <f t="shared" ref="G779:M779" si="329">G780</f>
        <v>0</v>
      </c>
      <c r="H779" s="26">
        <f t="shared" si="329"/>
        <v>0</v>
      </c>
      <c r="I779" s="27">
        <f t="shared" si="329"/>
        <v>10323.624000000002</v>
      </c>
      <c r="J779" s="25">
        <f t="shared" si="329"/>
        <v>7119.8862300000001</v>
      </c>
      <c r="K779" s="26">
        <f t="shared" si="329"/>
        <v>0</v>
      </c>
      <c r="L779" s="26">
        <f t="shared" si="329"/>
        <v>0</v>
      </c>
      <c r="M779" s="28">
        <f t="shared" si="329"/>
        <v>7119.8862300000001</v>
      </c>
      <c r="N779" s="26">
        <f t="shared" si="294"/>
        <v>68.966927020976343</v>
      </c>
      <c r="O779" s="26"/>
      <c r="P779" s="26"/>
      <c r="Q779" s="26">
        <f t="shared" si="290"/>
        <v>68.966927020976343</v>
      </c>
    </row>
    <row r="780" spans="1:17" s="5" customFormat="1" ht="36.75" customHeight="1">
      <c r="A780" s="78"/>
      <c r="B780" s="78"/>
      <c r="C780" s="78"/>
      <c r="D780" s="73" t="s">
        <v>514</v>
      </c>
      <c r="E780" s="30"/>
      <c r="F780" s="25">
        <f>F781+F782+F783</f>
        <v>10323.624000000002</v>
      </c>
      <c r="G780" s="26">
        <f t="shared" ref="G780:M780" si="330">G781+G782+G783</f>
        <v>0</v>
      </c>
      <c r="H780" s="26">
        <f t="shared" si="330"/>
        <v>0</v>
      </c>
      <c r="I780" s="27">
        <f t="shared" si="330"/>
        <v>10323.624000000002</v>
      </c>
      <c r="J780" s="25">
        <f t="shared" si="330"/>
        <v>7119.8862300000001</v>
      </c>
      <c r="K780" s="26">
        <f t="shared" si="330"/>
        <v>0</v>
      </c>
      <c r="L780" s="26">
        <f t="shared" si="330"/>
        <v>0</v>
      </c>
      <c r="M780" s="28">
        <f t="shared" si="330"/>
        <v>7119.8862300000001</v>
      </c>
      <c r="N780" s="26">
        <f t="shared" si="294"/>
        <v>68.966927020976343</v>
      </c>
      <c r="O780" s="26"/>
      <c r="P780" s="26"/>
      <c r="Q780" s="26">
        <f t="shared" si="290"/>
        <v>68.966927020976343</v>
      </c>
    </row>
    <row r="781" spans="1:17" s="5" customFormat="1" ht="36.75" customHeight="1">
      <c r="A781" s="78"/>
      <c r="B781" s="78"/>
      <c r="C781" s="78"/>
      <c r="D781" s="74"/>
      <c r="E781" s="30" t="s">
        <v>236</v>
      </c>
      <c r="F781" s="25">
        <v>5300.0240000000003</v>
      </c>
      <c r="G781" s="26">
        <v>0</v>
      </c>
      <c r="H781" s="26">
        <v>0</v>
      </c>
      <c r="I781" s="27">
        <v>5300.0240000000003</v>
      </c>
      <c r="J781" s="25">
        <v>4612.8104499999999</v>
      </c>
      <c r="K781" s="26">
        <v>0</v>
      </c>
      <c r="L781" s="26">
        <v>0</v>
      </c>
      <c r="M781" s="28">
        <v>4612.8104499999999</v>
      </c>
      <c r="N781" s="26">
        <f t="shared" si="294"/>
        <v>87.033765318798544</v>
      </c>
      <c r="O781" s="26"/>
      <c r="P781" s="26"/>
      <c r="Q781" s="26">
        <f t="shared" si="290"/>
        <v>87.033765318798544</v>
      </c>
    </row>
    <row r="782" spans="1:17" s="5" customFormat="1" ht="36.75" customHeight="1">
      <c r="A782" s="78"/>
      <c r="B782" s="78"/>
      <c r="C782" s="78"/>
      <c r="D782" s="74"/>
      <c r="E782" s="30" t="s">
        <v>237</v>
      </c>
      <c r="F782" s="25">
        <v>5001.5</v>
      </c>
      <c r="G782" s="26">
        <v>0</v>
      </c>
      <c r="H782" s="26">
        <v>0</v>
      </c>
      <c r="I782" s="27">
        <v>5001.5</v>
      </c>
      <c r="J782" s="25">
        <v>2492.4797800000001</v>
      </c>
      <c r="K782" s="26">
        <v>0</v>
      </c>
      <c r="L782" s="26">
        <v>0</v>
      </c>
      <c r="M782" s="28">
        <v>2492.4797800000001</v>
      </c>
      <c r="N782" s="26">
        <f t="shared" si="294"/>
        <v>49.834645206438068</v>
      </c>
      <c r="O782" s="26"/>
      <c r="P782" s="26"/>
      <c r="Q782" s="26">
        <f t="shared" si="290"/>
        <v>49.834645206438068</v>
      </c>
    </row>
    <row r="783" spans="1:17" s="5" customFormat="1" ht="36.75" customHeight="1">
      <c r="A783" s="78"/>
      <c r="B783" s="78"/>
      <c r="C783" s="78"/>
      <c r="D783" s="74"/>
      <c r="E783" s="30" t="s">
        <v>238</v>
      </c>
      <c r="F783" s="25">
        <v>22.1</v>
      </c>
      <c r="G783" s="26">
        <v>0</v>
      </c>
      <c r="H783" s="26">
        <v>0</v>
      </c>
      <c r="I783" s="27">
        <v>22.1</v>
      </c>
      <c r="J783" s="25">
        <v>14.596</v>
      </c>
      <c r="K783" s="26">
        <v>0</v>
      </c>
      <c r="L783" s="26">
        <v>0</v>
      </c>
      <c r="M783" s="28">
        <v>14.596</v>
      </c>
      <c r="N783" s="26">
        <f t="shared" si="294"/>
        <v>66.045248868778273</v>
      </c>
      <c r="O783" s="26"/>
      <c r="P783" s="26"/>
      <c r="Q783" s="26">
        <f t="shared" si="290"/>
        <v>66.045248868778273</v>
      </c>
    </row>
    <row r="784" spans="1:17" s="5" customFormat="1" ht="36.75" customHeight="1">
      <c r="A784" s="77" t="s">
        <v>239</v>
      </c>
      <c r="B784" s="77" t="s">
        <v>632</v>
      </c>
      <c r="C784" s="77" t="s">
        <v>516</v>
      </c>
      <c r="D784" s="59" t="s">
        <v>15</v>
      </c>
      <c r="E784" s="30"/>
      <c r="F784" s="25">
        <f>F785</f>
        <v>2684.04</v>
      </c>
      <c r="G784" s="26">
        <f t="shared" ref="G784" si="331">G785</f>
        <v>0</v>
      </c>
      <c r="H784" s="26">
        <f t="shared" ref="H784" si="332">H785</f>
        <v>0</v>
      </c>
      <c r="I784" s="27">
        <f t="shared" ref="I784" si="333">I785</f>
        <v>2684.04</v>
      </c>
      <c r="J784" s="25">
        <f t="shared" ref="J784" si="334">J785</f>
        <v>1392.7705800000001</v>
      </c>
      <c r="K784" s="26">
        <f t="shared" ref="K784" si="335">K785</f>
        <v>0</v>
      </c>
      <c r="L784" s="26">
        <f t="shared" ref="L784" si="336">L785</f>
        <v>0</v>
      </c>
      <c r="M784" s="28">
        <f t="shared" ref="M784" si="337">M785</f>
        <v>1392.7705800000001</v>
      </c>
      <c r="N784" s="26">
        <f t="shared" si="294"/>
        <v>51.890828005543888</v>
      </c>
      <c r="O784" s="26"/>
      <c r="P784" s="26"/>
      <c r="Q784" s="26">
        <f t="shared" si="290"/>
        <v>51.890828005543888</v>
      </c>
    </row>
    <row r="785" spans="1:17" s="5" customFormat="1" ht="36.75" customHeight="1">
      <c r="A785" s="78"/>
      <c r="B785" s="78"/>
      <c r="C785" s="78"/>
      <c r="D785" s="73" t="s">
        <v>231</v>
      </c>
      <c r="E785" s="30"/>
      <c r="F785" s="25">
        <f>F786+F787+F788</f>
        <v>2684.04</v>
      </c>
      <c r="G785" s="26">
        <f t="shared" ref="G785" si="338">G786+G787+G788</f>
        <v>0</v>
      </c>
      <c r="H785" s="26">
        <f t="shared" ref="H785" si="339">H786+H787+H788</f>
        <v>0</v>
      </c>
      <c r="I785" s="27">
        <f t="shared" ref="I785" si="340">I786+I787+I788</f>
        <v>2684.04</v>
      </c>
      <c r="J785" s="25">
        <f t="shared" ref="J785" si="341">J786+J787+J788</f>
        <v>1392.7705800000001</v>
      </c>
      <c r="K785" s="26">
        <f t="shared" ref="K785" si="342">K786+K787+K788</f>
        <v>0</v>
      </c>
      <c r="L785" s="26">
        <f t="shared" ref="L785" si="343">L786+L787+L788</f>
        <v>0</v>
      </c>
      <c r="M785" s="28">
        <f t="shared" ref="M785" si="344">M786+M787+M788</f>
        <v>1392.7705800000001</v>
      </c>
      <c r="N785" s="26">
        <f t="shared" si="294"/>
        <v>51.890828005543888</v>
      </c>
      <c r="O785" s="26"/>
      <c r="P785" s="26"/>
      <c r="Q785" s="26">
        <f t="shared" ref="Q785:Q832" si="345">M785/I785*100</f>
        <v>51.890828005543888</v>
      </c>
    </row>
    <row r="786" spans="1:17" s="5" customFormat="1" ht="36.75" customHeight="1">
      <c r="A786" s="78"/>
      <c r="B786" s="78"/>
      <c r="C786" s="78"/>
      <c r="D786" s="74"/>
      <c r="E786" s="30" t="s">
        <v>520</v>
      </c>
      <c r="F786" s="25">
        <v>2600</v>
      </c>
      <c r="G786" s="26">
        <v>0</v>
      </c>
      <c r="H786" s="26">
        <v>0</v>
      </c>
      <c r="I786" s="27">
        <v>2600</v>
      </c>
      <c r="J786" s="25">
        <v>1316.2105799999999</v>
      </c>
      <c r="K786" s="26">
        <v>0</v>
      </c>
      <c r="L786" s="26">
        <v>0</v>
      </c>
      <c r="M786" s="28">
        <v>1316.2105799999999</v>
      </c>
      <c r="N786" s="26">
        <f t="shared" si="294"/>
        <v>50.623483846153839</v>
      </c>
      <c r="O786" s="26"/>
      <c r="P786" s="26"/>
      <c r="Q786" s="26">
        <f t="shared" si="345"/>
        <v>50.623483846153839</v>
      </c>
    </row>
    <row r="787" spans="1:17" s="5" customFormat="1" ht="36.75" customHeight="1">
      <c r="A787" s="78"/>
      <c r="B787" s="78"/>
      <c r="C787" s="78"/>
      <c r="D787" s="74"/>
      <c r="E787" s="30" t="s">
        <v>521</v>
      </c>
      <c r="F787" s="25">
        <v>82.84</v>
      </c>
      <c r="G787" s="26">
        <v>0</v>
      </c>
      <c r="H787" s="26">
        <v>0</v>
      </c>
      <c r="I787" s="27">
        <v>82.84</v>
      </c>
      <c r="J787" s="25">
        <v>75.39</v>
      </c>
      <c r="K787" s="26">
        <v>0</v>
      </c>
      <c r="L787" s="26">
        <v>0</v>
      </c>
      <c r="M787" s="28">
        <v>75.39</v>
      </c>
      <c r="N787" s="26">
        <f t="shared" si="294"/>
        <v>91.006760019314342</v>
      </c>
      <c r="O787" s="26"/>
      <c r="P787" s="26"/>
      <c r="Q787" s="26">
        <f t="shared" si="345"/>
        <v>91.006760019314342</v>
      </c>
    </row>
    <row r="788" spans="1:17" s="5" customFormat="1" ht="36.75" customHeight="1">
      <c r="A788" s="78"/>
      <c r="B788" s="78"/>
      <c r="C788" s="78"/>
      <c r="D788" s="57"/>
      <c r="E788" s="30" t="s">
        <v>522</v>
      </c>
      <c r="F788" s="25">
        <v>1.2</v>
      </c>
      <c r="G788" s="26">
        <v>0</v>
      </c>
      <c r="H788" s="26">
        <v>0</v>
      </c>
      <c r="I788" s="27">
        <v>1.2</v>
      </c>
      <c r="J788" s="25">
        <v>1.17</v>
      </c>
      <c r="K788" s="26">
        <v>0</v>
      </c>
      <c r="L788" s="26">
        <v>0</v>
      </c>
      <c r="M788" s="28">
        <v>1.17</v>
      </c>
      <c r="N788" s="26">
        <f t="shared" si="294"/>
        <v>97.5</v>
      </c>
      <c r="O788" s="26"/>
      <c r="P788" s="26"/>
      <c r="Q788" s="26">
        <f t="shared" si="345"/>
        <v>97.5</v>
      </c>
    </row>
    <row r="789" spans="1:17" s="5" customFormat="1" ht="36.75" customHeight="1">
      <c r="A789" s="77" t="s">
        <v>155</v>
      </c>
      <c r="B789" s="77" t="s">
        <v>518</v>
      </c>
      <c r="C789" s="77" t="s">
        <v>519</v>
      </c>
      <c r="D789" s="59" t="s">
        <v>15</v>
      </c>
      <c r="E789" s="30"/>
      <c r="F789" s="25">
        <f>F790</f>
        <v>2684.04</v>
      </c>
      <c r="G789" s="26">
        <f t="shared" ref="G789:M789" si="346">G790</f>
        <v>0</v>
      </c>
      <c r="H789" s="26">
        <f t="shared" si="346"/>
        <v>0</v>
      </c>
      <c r="I789" s="27">
        <f t="shared" si="346"/>
        <v>2684.04</v>
      </c>
      <c r="J789" s="25">
        <f t="shared" si="346"/>
        <v>1392.7705800000001</v>
      </c>
      <c r="K789" s="26">
        <f t="shared" si="346"/>
        <v>0</v>
      </c>
      <c r="L789" s="26">
        <f t="shared" si="346"/>
        <v>0</v>
      </c>
      <c r="M789" s="28">
        <f t="shared" si="346"/>
        <v>1392.7705800000001</v>
      </c>
      <c r="N789" s="26">
        <f t="shared" si="294"/>
        <v>51.890828005543888</v>
      </c>
      <c r="O789" s="26"/>
      <c r="P789" s="26"/>
      <c r="Q789" s="26">
        <f t="shared" si="345"/>
        <v>51.890828005543888</v>
      </c>
    </row>
    <row r="790" spans="1:17" s="5" customFormat="1" ht="36.75" customHeight="1">
      <c r="A790" s="78"/>
      <c r="B790" s="78"/>
      <c r="C790" s="78"/>
      <c r="D790" s="73" t="s">
        <v>517</v>
      </c>
      <c r="E790" s="30"/>
      <c r="F790" s="25">
        <f>F791+F792+F793</f>
        <v>2684.04</v>
      </c>
      <c r="G790" s="26">
        <f t="shared" ref="G790:M790" si="347">G791+G792+G793</f>
        <v>0</v>
      </c>
      <c r="H790" s="26">
        <f t="shared" si="347"/>
        <v>0</v>
      </c>
      <c r="I790" s="27">
        <f t="shared" si="347"/>
        <v>2684.04</v>
      </c>
      <c r="J790" s="25">
        <f t="shared" si="347"/>
        <v>1392.7705800000001</v>
      </c>
      <c r="K790" s="26">
        <f t="shared" si="347"/>
        <v>0</v>
      </c>
      <c r="L790" s="26">
        <f t="shared" si="347"/>
        <v>0</v>
      </c>
      <c r="M790" s="28">
        <f t="shared" si="347"/>
        <v>1392.7705800000001</v>
      </c>
      <c r="N790" s="26">
        <f t="shared" si="294"/>
        <v>51.890828005543888</v>
      </c>
      <c r="O790" s="26"/>
      <c r="P790" s="26"/>
      <c r="Q790" s="26">
        <f t="shared" si="345"/>
        <v>51.890828005543888</v>
      </c>
    </row>
    <row r="791" spans="1:17" s="5" customFormat="1" ht="36.75" customHeight="1">
      <c r="A791" s="78"/>
      <c r="B791" s="78"/>
      <c r="C791" s="78"/>
      <c r="D791" s="74"/>
      <c r="E791" s="30" t="s">
        <v>520</v>
      </c>
      <c r="F791" s="25">
        <v>2600</v>
      </c>
      <c r="G791" s="26">
        <v>0</v>
      </c>
      <c r="H791" s="26">
        <v>0</v>
      </c>
      <c r="I791" s="27">
        <v>2600</v>
      </c>
      <c r="J791" s="25">
        <v>1316.2105799999999</v>
      </c>
      <c r="K791" s="26">
        <v>0</v>
      </c>
      <c r="L791" s="26">
        <v>0</v>
      </c>
      <c r="M791" s="28">
        <v>1316.2105799999999</v>
      </c>
      <c r="N791" s="26">
        <f t="shared" si="294"/>
        <v>50.623483846153839</v>
      </c>
      <c r="O791" s="26"/>
      <c r="P791" s="26"/>
      <c r="Q791" s="26">
        <f t="shared" si="345"/>
        <v>50.623483846153839</v>
      </c>
    </row>
    <row r="792" spans="1:17" s="5" customFormat="1" ht="36.75" customHeight="1">
      <c r="A792" s="78"/>
      <c r="B792" s="78"/>
      <c r="C792" s="78"/>
      <c r="D792" s="74"/>
      <c r="E792" s="30" t="s">
        <v>521</v>
      </c>
      <c r="F792" s="25">
        <v>82.84</v>
      </c>
      <c r="G792" s="26">
        <v>0</v>
      </c>
      <c r="H792" s="26">
        <v>0</v>
      </c>
      <c r="I792" s="27">
        <v>82.84</v>
      </c>
      <c r="J792" s="25">
        <v>75.39</v>
      </c>
      <c r="K792" s="26">
        <v>0</v>
      </c>
      <c r="L792" s="26">
        <v>0</v>
      </c>
      <c r="M792" s="28">
        <v>75.39</v>
      </c>
      <c r="N792" s="26">
        <f t="shared" si="294"/>
        <v>91.006760019314342</v>
      </c>
      <c r="O792" s="26"/>
      <c r="P792" s="26"/>
      <c r="Q792" s="26">
        <f t="shared" si="345"/>
        <v>91.006760019314342</v>
      </c>
    </row>
    <row r="793" spans="1:17" s="5" customFormat="1" ht="52.5" customHeight="1">
      <c r="A793" s="78"/>
      <c r="B793" s="78"/>
      <c r="C793" s="78"/>
      <c r="D793" s="74"/>
      <c r="E793" s="30" t="s">
        <v>522</v>
      </c>
      <c r="F793" s="25">
        <v>1.2</v>
      </c>
      <c r="G793" s="26">
        <v>0</v>
      </c>
      <c r="H793" s="26">
        <v>0</v>
      </c>
      <c r="I793" s="27">
        <v>1.2</v>
      </c>
      <c r="J793" s="25">
        <v>1.17</v>
      </c>
      <c r="K793" s="26">
        <v>0</v>
      </c>
      <c r="L793" s="26">
        <v>0</v>
      </c>
      <c r="M793" s="28">
        <v>1.17</v>
      </c>
      <c r="N793" s="26">
        <f t="shared" si="294"/>
        <v>97.5</v>
      </c>
      <c r="O793" s="26"/>
      <c r="P793" s="26"/>
      <c r="Q793" s="26">
        <f t="shared" si="345"/>
        <v>97.5</v>
      </c>
    </row>
    <row r="794" spans="1:17" s="5" customFormat="1" ht="36.75" customHeight="1">
      <c r="A794" s="73" t="s">
        <v>305</v>
      </c>
      <c r="B794" s="73" t="s">
        <v>56</v>
      </c>
      <c r="C794" s="73" t="s">
        <v>523</v>
      </c>
      <c r="D794" s="59" t="s">
        <v>15</v>
      </c>
      <c r="E794" s="30"/>
      <c r="F794" s="25">
        <f>F795</f>
        <v>28072.209639999997</v>
      </c>
      <c r="G794" s="26">
        <f t="shared" ref="G794:M794" si="348">G795</f>
        <v>1366.7</v>
      </c>
      <c r="H794" s="26">
        <f t="shared" si="348"/>
        <v>0</v>
      </c>
      <c r="I794" s="27">
        <f t="shared" si="348"/>
        <v>26705.509639999997</v>
      </c>
      <c r="J794" s="25">
        <f t="shared" si="348"/>
        <v>18458.572250000001</v>
      </c>
      <c r="K794" s="26">
        <f t="shared" si="348"/>
        <v>0</v>
      </c>
      <c r="L794" s="26">
        <f t="shared" si="348"/>
        <v>0</v>
      </c>
      <c r="M794" s="28">
        <f t="shared" si="348"/>
        <v>18458.572250000001</v>
      </c>
      <c r="N794" s="26">
        <f t="shared" si="294"/>
        <v>65.753898559158813</v>
      </c>
      <c r="O794" s="26"/>
      <c r="P794" s="26"/>
      <c r="Q794" s="26">
        <f t="shared" si="345"/>
        <v>69.118966456091954</v>
      </c>
    </row>
    <row r="795" spans="1:17" s="5" customFormat="1" ht="36.75" customHeight="1">
      <c r="A795" s="74"/>
      <c r="B795" s="74"/>
      <c r="C795" s="74"/>
      <c r="D795" s="73" t="s">
        <v>231</v>
      </c>
      <c r="E795" s="30"/>
      <c r="F795" s="25">
        <f>SUM(F796:F807)</f>
        <v>28072.209639999997</v>
      </c>
      <c r="G795" s="26">
        <f t="shared" ref="G795:M795" si="349">SUM(G796:G807)</f>
        <v>1366.7</v>
      </c>
      <c r="H795" s="26">
        <f t="shared" si="349"/>
        <v>0</v>
      </c>
      <c r="I795" s="27">
        <f t="shared" si="349"/>
        <v>26705.509639999997</v>
      </c>
      <c r="J795" s="25">
        <f t="shared" si="349"/>
        <v>18458.572250000001</v>
      </c>
      <c r="K795" s="26">
        <f t="shared" si="349"/>
        <v>0</v>
      </c>
      <c r="L795" s="26">
        <f t="shared" si="349"/>
        <v>0</v>
      </c>
      <c r="M795" s="28">
        <f t="shared" si="349"/>
        <v>18458.572250000001</v>
      </c>
      <c r="N795" s="26">
        <f t="shared" si="294"/>
        <v>65.753898559158813</v>
      </c>
      <c r="O795" s="26"/>
      <c r="P795" s="26"/>
      <c r="Q795" s="26">
        <f t="shared" si="345"/>
        <v>69.118966456091954</v>
      </c>
    </row>
    <row r="796" spans="1:17" s="5" customFormat="1" ht="36.75" customHeight="1">
      <c r="A796" s="74"/>
      <c r="B796" s="74"/>
      <c r="C796" s="74"/>
      <c r="D796" s="74"/>
      <c r="E796" s="30" t="s">
        <v>526</v>
      </c>
      <c r="F796" s="25">
        <v>14397</v>
      </c>
      <c r="G796" s="26">
        <v>0</v>
      </c>
      <c r="H796" s="26">
        <v>0</v>
      </c>
      <c r="I796" s="27">
        <v>14397</v>
      </c>
      <c r="J796" s="25">
        <v>11101.808800000001</v>
      </c>
      <c r="K796" s="26">
        <v>0</v>
      </c>
      <c r="L796" s="26">
        <v>0</v>
      </c>
      <c r="M796" s="28">
        <v>11101.808800000001</v>
      </c>
      <c r="N796" s="26">
        <f t="shared" si="294"/>
        <v>77.111959435993612</v>
      </c>
      <c r="O796" s="26"/>
      <c r="P796" s="26"/>
      <c r="Q796" s="26">
        <f t="shared" si="345"/>
        <v>77.111959435993612</v>
      </c>
    </row>
    <row r="797" spans="1:17" s="5" customFormat="1" ht="36.75" customHeight="1">
      <c r="A797" s="74"/>
      <c r="B797" s="74"/>
      <c r="C797" s="74"/>
      <c r="D797" s="74"/>
      <c r="E797" s="30" t="s">
        <v>527</v>
      </c>
      <c r="F797" s="25">
        <v>6442</v>
      </c>
      <c r="G797" s="26">
        <v>0</v>
      </c>
      <c r="H797" s="26">
        <v>0</v>
      </c>
      <c r="I797" s="27">
        <v>6442</v>
      </c>
      <c r="J797" s="25">
        <v>3302.9470200000001</v>
      </c>
      <c r="K797" s="26">
        <v>0</v>
      </c>
      <c r="L797" s="26">
        <v>0</v>
      </c>
      <c r="M797" s="28">
        <v>3302.9470200000001</v>
      </c>
      <c r="N797" s="26">
        <f t="shared" si="294"/>
        <v>51.272074200558833</v>
      </c>
      <c r="O797" s="26"/>
      <c r="P797" s="26"/>
      <c r="Q797" s="26">
        <f t="shared" si="345"/>
        <v>51.272074200558833</v>
      </c>
    </row>
    <row r="798" spans="1:17" s="5" customFormat="1" ht="36.75" customHeight="1">
      <c r="A798" s="74"/>
      <c r="B798" s="74"/>
      <c r="C798" s="74"/>
      <c r="D798" s="74"/>
      <c r="E798" s="30" t="s">
        <v>528</v>
      </c>
      <c r="F798" s="25">
        <v>1230.923</v>
      </c>
      <c r="G798" s="26">
        <v>0</v>
      </c>
      <c r="H798" s="26">
        <v>0</v>
      </c>
      <c r="I798" s="27">
        <v>1230.923</v>
      </c>
      <c r="J798" s="25">
        <v>927.30439999999999</v>
      </c>
      <c r="K798" s="26">
        <v>0</v>
      </c>
      <c r="L798" s="26">
        <v>0</v>
      </c>
      <c r="M798" s="28">
        <v>927.30439999999999</v>
      </c>
      <c r="N798" s="26">
        <f t="shared" si="294"/>
        <v>75.334070449573204</v>
      </c>
      <c r="O798" s="26"/>
      <c r="P798" s="26"/>
      <c r="Q798" s="26">
        <f t="shared" si="345"/>
        <v>75.334070449573204</v>
      </c>
    </row>
    <row r="799" spans="1:17" s="5" customFormat="1" ht="36.75" customHeight="1">
      <c r="A799" s="74"/>
      <c r="B799" s="74"/>
      <c r="C799" s="74"/>
      <c r="D799" s="74"/>
      <c r="E799" s="30" t="s">
        <v>633</v>
      </c>
      <c r="F799" s="25">
        <v>1345</v>
      </c>
      <c r="G799" s="26">
        <v>0</v>
      </c>
      <c r="H799" s="26">
        <v>0</v>
      </c>
      <c r="I799" s="27">
        <v>1345</v>
      </c>
      <c r="J799" s="25">
        <v>1199.9496799999999</v>
      </c>
      <c r="K799" s="26">
        <v>0</v>
      </c>
      <c r="L799" s="26">
        <v>0</v>
      </c>
      <c r="M799" s="28">
        <v>1199.9496799999999</v>
      </c>
      <c r="N799" s="26">
        <f t="shared" si="294"/>
        <v>89.215589591078057</v>
      </c>
      <c r="O799" s="26"/>
      <c r="P799" s="26"/>
      <c r="Q799" s="26">
        <f t="shared" si="345"/>
        <v>89.215589591078057</v>
      </c>
    </row>
    <row r="800" spans="1:17" s="5" customFormat="1" ht="36.75" customHeight="1">
      <c r="A800" s="74"/>
      <c r="B800" s="74"/>
      <c r="C800" s="74"/>
      <c r="D800" s="74"/>
      <c r="E800" s="30" t="s">
        <v>532</v>
      </c>
      <c r="F800" s="25">
        <v>1300</v>
      </c>
      <c r="G800" s="26">
        <v>0</v>
      </c>
      <c r="H800" s="26">
        <v>0</v>
      </c>
      <c r="I800" s="27">
        <v>1300</v>
      </c>
      <c r="J800" s="25">
        <v>1049.5738200000001</v>
      </c>
      <c r="K800" s="26">
        <v>0</v>
      </c>
      <c r="L800" s="26">
        <v>0</v>
      </c>
      <c r="M800" s="28">
        <v>1049.5738200000001</v>
      </c>
      <c r="N800" s="26">
        <f t="shared" si="294"/>
        <v>80.736447692307706</v>
      </c>
      <c r="O800" s="26"/>
      <c r="P800" s="26"/>
      <c r="Q800" s="26">
        <f t="shared" si="345"/>
        <v>80.736447692307706</v>
      </c>
    </row>
    <row r="801" spans="1:17" s="5" customFormat="1" ht="36.75" customHeight="1">
      <c r="A801" s="74"/>
      <c r="B801" s="74"/>
      <c r="C801" s="74"/>
      <c r="D801" s="74"/>
      <c r="E801" s="30" t="s">
        <v>537</v>
      </c>
      <c r="F801" s="25">
        <v>397.3</v>
      </c>
      <c r="G801" s="26">
        <v>0</v>
      </c>
      <c r="H801" s="26">
        <v>0</v>
      </c>
      <c r="I801" s="27">
        <v>397.3</v>
      </c>
      <c r="J801" s="25">
        <v>342.17592000000002</v>
      </c>
      <c r="K801" s="26">
        <v>0</v>
      </c>
      <c r="L801" s="26">
        <v>0</v>
      </c>
      <c r="M801" s="28">
        <v>342.17592000000002</v>
      </c>
      <c r="N801" s="26">
        <f t="shared" si="294"/>
        <v>86.125325950163614</v>
      </c>
      <c r="O801" s="26"/>
      <c r="P801" s="26"/>
      <c r="Q801" s="26">
        <f t="shared" si="345"/>
        <v>86.125325950163614</v>
      </c>
    </row>
    <row r="802" spans="1:17" s="5" customFormat="1" ht="36.75" customHeight="1">
      <c r="A802" s="74"/>
      <c r="B802" s="74"/>
      <c r="C802" s="74"/>
      <c r="D802" s="74"/>
      <c r="E802" s="30" t="s">
        <v>538</v>
      </c>
      <c r="F802" s="25">
        <v>20.3</v>
      </c>
      <c r="G802" s="26">
        <v>0</v>
      </c>
      <c r="H802" s="26">
        <v>0</v>
      </c>
      <c r="I802" s="27">
        <v>20.3</v>
      </c>
      <c r="J802" s="25">
        <v>20.260000000000002</v>
      </c>
      <c r="K802" s="26">
        <v>0</v>
      </c>
      <c r="L802" s="26">
        <v>0</v>
      </c>
      <c r="M802" s="28">
        <v>20.260000000000002</v>
      </c>
      <c r="N802" s="26">
        <f t="shared" si="294"/>
        <v>99.802955665024641</v>
      </c>
      <c r="O802" s="26"/>
      <c r="P802" s="26"/>
      <c r="Q802" s="26">
        <f t="shared" si="345"/>
        <v>99.802955665024641</v>
      </c>
    </row>
    <row r="803" spans="1:17" s="5" customFormat="1" ht="36.75" customHeight="1">
      <c r="A803" s="74"/>
      <c r="B803" s="74"/>
      <c r="C803" s="74"/>
      <c r="D803" s="74"/>
      <c r="E803" s="30" t="s">
        <v>542</v>
      </c>
      <c r="F803" s="25">
        <v>1270.2694300000001</v>
      </c>
      <c r="G803" s="26">
        <v>0</v>
      </c>
      <c r="H803" s="26">
        <v>0</v>
      </c>
      <c r="I803" s="27">
        <v>1270.2694300000001</v>
      </c>
      <c r="J803" s="25">
        <v>507.25261</v>
      </c>
      <c r="K803" s="26">
        <v>0</v>
      </c>
      <c r="L803" s="26">
        <v>0</v>
      </c>
      <c r="M803" s="28">
        <v>507.25261</v>
      </c>
      <c r="N803" s="26">
        <f t="shared" si="294"/>
        <v>39.932678691637882</v>
      </c>
      <c r="O803" s="26"/>
      <c r="P803" s="26"/>
      <c r="Q803" s="26">
        <f t="shared" si="345"/>
        <v>39.932678691637882</v>
      </c>
    </row>
    <row r="804" spans="1:17" s="5" customFormat="1" ht="36.75" customHeight="1">
      <c r="A804" s="74"/>
      <c r="B804" s="74"/>
      <c r="C804" s="74"/>
      <c r="D804" s="74"/>
      <c r="E804" s="30" t="s">
        <v>543</v>
      </c>
      <c r="F804" s="25">
        <v>7.3</v>
      </c>
      <c r="G804" s="26">
        <v>0</v>
      </c>
      <c r="H804" s="26">
        <v>0</v>
      </c>
      <c r="I804" s="27">
        <v>7.3</v>
      </c>
      <c r="J804" s="25">
        <v>7.3</v>
      </c>
      <c r="K804" s="26">
        <v>0</v>
      </c>
      <c r="L804" s="26">
        <v>0</v>
      </c>
      <c r="M804" s="28">
        <v>7.3</v>
      </c>
      <c r="N804" s="26">
        <f t="shared" si="294"/>
        <v>100</v>
      </c>
      <c r="O804" s="26"/>
      <c r="P804" s="26"/>
      <c r="Q804" s="26">
        <f t="shared" si="345"/>
        <v>100</v>
      </c>
    </row>
    <row r="805" spans="1:17" s="5" customFormat="1" ht="36.75" customHeight="1">
      <c r="A805" s="74"/>
      <c r="B805" s="74"/>
      <c r="C805" s="74"/>
      <c r="D805" s="74"/>
      <c r="E805" s="30" t="s">
        <v>548</v>
      </c>
      <c r="F805" s="25">
        <v>130</v>
      </c>
      <c r="G805" s="26">
        <v>0</v>
      </c>
      <c r="H805" s="26">
        <v>0</v>
      </c>
      <c r="I805" s="27">
        <v>130</v>
      </c>
      <c r="J805" s="25">
        <v>0</v>
      </c>
      <c r="K805" s="26">
        <v>0</v>
      </c>
      <c r="L805" s="26">
        <v>0</v>
      </c>
      <c r="M805" s="28">
        <v>0</v>
      </c>
      <c r="N805" s="26">
        <f t="shared" si="294"/>
        <v>0</v>
      </c>
      <c r="O805" s="26"/>
      <c r="P805" s="26"/>
      <c r="Q805" s="26">
        <f t="shared" si="345"/>
        <v>0</v>
      </c>
    </row>
    <row r="806" spans="1:17" s="5" customFormat="1" ht="36.75" customHeight="1">
      <c r="A806" s="74"/>
      <c r="B806" s="74"/>
      <c r="C806" s="74"/>
      <c r="D806" s="74"/>
      <c r="E806" s="30" t="s">
        <v>551</v>
      </c>
      <c r="F806" s="25">
        <v>165.41721000000001</v>
      </c>
      <c r="G806" s="26">
        <v>0</v>
      </c>
      <c r="H806" s="26">
        <v>0</v>
      </c>
      <c r="I806" s="27">
        <v>165.41721000000001</v>
      </c>
      <c r="J806" s="25">
        <v>0</v>
      </c>
      <c r="K806" s="26">
        <v>0</v>
      </c>
      <c r="L806" s="26">
        <v>0</v>
      </c>
      <c r="M806" s="28">
        <v>0</v>
      </c>
      <c r="N806" s="26">
        <f t="shared" ref="N806" si="350">J806/F806*100</f>
        <v>0</v>
      </c>
      <c r="O806" s="26"/>
      <c r="P806" s="26"/>
      <c r="Q806" s="26">
        <f t="shared" ref="Q806" si="351">M806/I806*100</f>
        <v>0</v>
      </c>
    </row>
    <row r="807" spans="1:17" s="5" customFormat="1" ht="36.75" customHeight="1">
      <c r="A807" s="75"/>
      <c r="B807" s="75"/>
      <c r="C807" s="75"/>
      <c r="D807" s="75"/>
      <c r="E807" s="43" t="s">
        <v>638</v>
      </c>
      <c r="F807" s="25">
        <v>1366.7</v>
      </c>
      <c r="G807" s="26">
        <v>1366.7</v>
      </c>
      <c r="H807" s="26">
        <v>0</v>
      </c>
      <c r="I807" s="27">
        <v>0</v>
      </c>
      <c r="J807" s="25">
        <v>0</v>
      </c>
      <c r="K807" s="26">
        <v>0</v>
      </c>
      <c r="L807" s="26">
        <v>0</v>
      </c>
      <c r="M807" s="28">
        <v>0</v>
      </c>
      <c r="N807" s="26">
        <f t="shared" si="294"/>
        <v>0</v>
      </c>
      <c r="O807" s="26"/>
      <c r="P807" s="26"/>
      <c r="Q807" s="26" t="e">
        <f t="shared" si="345"/>
        <v>#DIV/0!</v>
      </c>
    </row>
    <row r="808" spans="1:17" s="5" customFormat="1" ht="36.75" customHeight="1">
      <c r="A808" s="77" t="s">
        <v>161</v>
      </c>
      <c r="B808" s="77" t="s">
        <v>244</v>
      </c>
      <c r="C808" s="77" t="s">
        <v>525</v>
      </c>
      <c r="D808" s="59" t="s">
        <v>15</v>
      </c>
      <c r="E808" s="30"/>
      <c r="F808" s="25">
        <f>F809</f>
        <v>22069.922999999999</v>
      </c>
      <c r="G808" s="26">
        <f t="shared" ref="G808:M808" si="352">G809</f>
        <v>0</v>
      </c>
      <c r="H808" s="26">
        <f t="shared" si="352"/>
        <v>0</v>
      </c>
      <c r="I808" s="27">
        <f t="shared" si="352"/>
        <v>22069.922999999999</v>
      </c>
      <c r="J808" s="25">
        <f t="shared" si="352"/>
        <v>15332.060219999999</v>
      </c>
      <c r="K808" s="26">
        <f t="shared" si="352"/>
        <v>0</v>
      </c>
      <c r="L808" s="26">
        <f t="shared" si="352"/>
        <v>0</v>
      </c>
      <c r="M808" s="28">
        <f t="shared" si="352"/>
        <v>15332.060219999999</v>
      </c>
      <c r="N808" s="26">
        <f t="shared" si="294"/>
        <v>69.470383834143874</v>
      </c>
      <c r="O808" s="26"/>
      <c r="P808" s="26"/>
      <c r="Q808" s="26">
        <f t="shared" si="345"/>
        <v>69.470383834143874</v>
      </c>
    </row>
    <row r="809" spans="1:17" s="5" customFormat="1" ht="36.75" customHeight="1">
      <c r="A809" s="78"/>
      <c r="B809" s="78"/>
      <c r="C809" s="78"/>
      <c r="D809" s="73" t="s">
        <v>524</v>
      </c>
      <c r="E809" s="30"/>
      <c r="F809" s="25">
        <f>F810+F811+F812</f>
        <v>22069.922999999999</v>
      </c>
      <c r="G809" s="26">
        <f t="shared" ref="G809:M809" si="353">G810+G811+G812</f>
        <v>0</v>
      </c>
      <c r="H809" s="26">
        <f t="shared" si="353"/>
        <v>0</v>
      </c>
      <c r="I809" s="27">
        <f t="shared" si="353"/>
        <v>22069.922999999999</v>
      </c>
      <c r="J809" s="25">
        <f t="shared" si="353"/>
        <v>15332.060219999999</v>
      </c>
      <c r="K809" s="26">
        <f t="shared" si="353"/>
        <v>0</v>
      </c>
      <c r="L809" s="26">
        <f t="shared" si="353"/>
        <v>0</v>
      </c>
      <c r="M809" s="28">
        <f t="shared" si="353"/>
        <v>15332.060219999999</v>
      </c>
      <c r="N809" s="26">
        <f t="shared" si="294"/>
        <v>69.470383834143874</v>
      </c>
      <c r="O809" s="26"/>
      <c r="P809" s="26"/>
      <c r="Q809" s="26">
        <f t="shared" si="345"/>
        <v>69.470383834143874</v>
      </c>
    </row>
    <row r="810" spans="1:17" s="5" customFormat="1" ht="36.75" customHeight="1">
      <c r="A810" s="78"/>
      <c r="B810" s="78"/>
      <c r="C810" s="78"/>
      <c r="D810" s="74"/>
      <c r="E810" s="30" t="s">
        <v>526</v>
      </c>
      <c r="F810" s="25">
        <v>14397</v>
      </c>
      <c r="G810" s="26">
        <v>0</v>
      </c>
      <c r="H810" s="26">
        <v>0</v>
      </c>
      <c r="I810" s="27">
        <v>14397</v>
      </c>
      <c r="J810" s="25">
        <v>11101.808800000001</v>
      </c>
      <c r="K810" s="26">
        <v>0</v>
      </c>
      <c r="L810" s="26">
        <v>0</v>
      </c>
      <c r="M810" s="28">
        <v>11101.808800000001</v>
      </c>
      <c r="N810" s="26">
        <f t="shared" si="294"/>
        <v>77.111959435993612</v>
      </c>
      <c r="O810" s="26"/>
      <c r="P810" s="26"/>
      <c r="Q810" s="26">
        <f t="shared" si="345"/>
        <v>77.111959435993612</v>
      </c>
    </row>
    <row r="811" spans="1:17" s="5" customFormat="1" ht="36.75" customHeight="1">
      <c r="A811" s="78"/>
      <c r="B811" s="78"/>
      <c r="C811" s="78"/>
      <c r="D811" s="74"/>
      <c r="E811" s="30" t="s">
        <v>527</v>
      </c>
      <c r="F811" s="25">
        <v>6442</v>
      </c>
      <c r="G811" s="26">
        <v>0</v>
      </c>
      <c r="H811" s="26">
        <v>0</v>
      </c>
      <c r="I811" s="27">
        <v>6442</v>
      </c>
      <c r="J811" s="25">
        <v>3302.9470200000001</v>
      </c>
      <c r="K811" s="26">
        <v>0</v>
      </c>
      <c r="L811" s="26">
        <v>0</v>
      </c>
      <c r="M811" s="28">
        <v>3302.9470200000001</v>
      </c>
      <c r="N811" s="26">
        <f t="shared" si="294"/>
        <v>51.272074200558833</v>
      </c>
      <c r="O811" s="26"/>
      <c r="P811" s="26"/>
      <c r="Q811" s="26">
        <f t="shared" si="345"/>
        <v>51.272074200558833</v>
      </c>
    </row>
    <row r="812" spans="1:17" s="5" customFormat="1" ht="36.75" customHeight="1">
      <c r="A812" s="78"/>
      <c r="B812" s="78"/>
      <c r="C812" s="78"/>
      <c r="D812" s="74"/>
      <c r="E812" s="30" t="s">
        <v>528</v>
      </c>
      <c r="F812" s="25">
        <v>1230.923</v>
      </c>
      <c r="G812" s="26">
        <v>0</v>
      </c>
      <c r="H812" s="26">
        <v>0</v>
      </c>
      <c r="I812" s="27">
        <v>1230.923</v>
      </c>
      <c r="J812" s="25">
        <v>927.30439999999999</v>
      </c>
      <c r="K812" s="26">
        <v>0</v>
      </c>
      <c r="L812" s="26">
        <v>0</v>
      </c>
      <c r="M812" s="28">
        <v>927.30439999999999</v>
      </c>
      <c r="N812" s="26">
        <f t="shared" si="294"/>
        <v>75.334070449573204</v>
      </c>
      <c r="O812" s="26"/>
      <c r="P812" s="26"/>
      <c r="Q812" s="26">
        <f t="shared" si="345"/>
        <v>75.334070449573204</v>
      </c>
    </row>
    <row r="813" spans="1:17" s="5" customFormat="1" ht="36.75" customHeight="1">
      <c r="A813" s="77" t="s">
        <v>162</v>
      </c>
      <c r="B813" s="77" t="s">
        <v>232</v>
      </c>
      <c r="C813" s="77" t="s">
        <v>529</v>
      </c>
      <c r="D813" s="59" t="s">
        <v>15</v>
      </c>
      <c r="E813" s="30"/>
      <c r="F813" s="25">
        <v>1345</v>
      </c>
      <c r="G813" s="26">
        <v>0</v>
      </c>
      <c r="H813" s="26">
        <v>0</v>
      </c>
      <c r="I813" s="27">
        <v>1345</v>
      </c>
      <c r="J813" s="25">
        <v>1199.9496799999999</v>
      </c>
      <c r="K813" s="26">
        <v>0</v>
      </c>
      <c r="L813" s="26">
        <v>0</v>
      </c>
      <c r="M813" s="28">
        <v>1199.9496799999999</v>
      </c>
      <c r="N813" s="26">
        <f t="shared" si="294"/>
        <v>89.215589591078057</v>
      </c>
      <c r="O813" s="26"/>
      <c r="P813" s="26"/>
      <c r="Q813" s="26">
        <f t="shared" si="345"/>
        <v>89.215589591078057</v>
      </c>
    </row>
    <row r="814" spans="1:17" s="5" customFormat="1" ht="36.75" customHeight="1">
      <c r="A814" s="78"/>
      <c r="B814" s="78"/>
      <c r="C814" s="78"/>
      <c r="D814" s="73" t="s">
        <v>524</v>
      </c>
      <c r="E814" s="30"/>
      <c r="F814" s="25">
        <v>1345</v>
      </c>
      <c r="G814" s="26">
        <v>0</v>
      </c>
      <c r="H814" s="26">
        <v>0</v>
      </c>
      <c r="I814" s="27">
        <v>1345</v>
      </c>
      <c r="J814" s="25">
        <v>1199.9496799999999</v>
      </c>
      <c r="K814" s="26">
        <v>0</v>
      </c>
      <c r="L814" s="26">
        <v>0</v>
      </c>
      <c r="M814" s="28">
        <v>1199.9496799999999</v>
      </c>
      <c r="N814" s="26">
        <f t="shared" si="294"/>
        <v>89.215589591078057</v>
      </c>
      <c r="O814" s="26"/>
      <c r="P814" s="26"/>
      <c r="Q814" s="26">
        <f t="shared" si="345"/>
        <v>89.215589591078057</v>
      </c>
    </row>
    <row r="815" spans="1:17" s="5" customFormat="1" ht="36.75" customHeight="1">
      <c r="A815" s="78"/>
      <c r="B815" s="78"/>
      <c r="C815" s="78"/>
      <c r="D815" s="74"/>
      <c r="E815" s="30" t="s">
        <v>633</v>
      </c>
      <c r="F815" s="25">
        <v>1345</v>
      </c>
      <c r="G815" s="26">
        <v>0</v>
      </c>
      <c r="H815" s="26">
        <v>0</v>
      </c>
      <c r="I815" s="27">
        <v>1345</v>
      </c>
      <c r="J815" s="25">
        <v>1199.9496799999999</v>
      </c>
      <c r="K815" s="26">
        <v>0</v>
      </c>
      <c r="L815" s="26">
        <v>0</v>
      </c>
      <c r="M815" s="28">
        <v>1199.9496799999999</v>
      </c>
      <c r="N815" s="26">
        <f t="shared" ref="N815:N832" si="354">J815/F815*100</f>
        <v>89.215589591078057</v>
      </c>
      <c r="O815" s="26"/>
      <c r="P815" s="26"/>
      <c r="Q815" s="26">
        <f t="shared" si="345"/>
        <v>89.215589591078057</v>
      </c>
    </row>
    <row r="816" spans="1:17" s="5" customFormat="1" ht="36.75" customHeight="1">
      <c r="A816" s="77" t="s">
        <v>163</v>
      </c>
      <c r="B816" s="77" t="s">
        <v>233</v>
      </c>
      <c r="C816" s="77" t="s">
        <v>530</v>
      </c>
      <c r="D816" s="59" t="s">
        <v>15</v>
      </c>
      <c r="E816" s="30"/>
      <c r="F816" s="25">
        <v>1300</v>
      </c>
      <c r="G816" s="26">
        <v>0</v>
      </c>
      <c r="H816" s="26">
        <v>0</v>
      </c>
      <c r="I816" s="27">
        <v>1300</v>
      </c>
      <c r="J816" s="25">
        <v>1049.5738200000001</v>
      </c>
      <c r="K816" s="26">
        <v>0</v>
      </c>
      <c r="L816" s="26">
        <v>0</v>
      </c>
      <c r="M816" s="28">
        <v>1049.5738200000001</v>
      </c>
      <c r="N816" s="26">
        <f t="shared" si="354"/>
        <v>80.736447692307706</v>
      </c>
      <c r="O816" s="26"/>
      <c r="P816" s="26"/>
      <c r="Q816" s="26">
        <f t="shared" si="345"/>
        <v>80.736447692307706</v>
      </c>
    </row>
    <row r="817" spans="1:17" s="5" customFormat="1" ht="36.75" customHeight="1">
      <c r="A817" s="78"/>
      <c r="B817" s="78"/>
      <c r="C817" s="78"/>
      <c r="D817" s="73" t="s">
        <v>531</v>
      </c>
      <c r="E817" s="30"/>
      <c r="F817" s="25">
        <v>1300</v>
      </c>
      <c r="G817" s="26">
        <v>0</v>
      </c>
      <c r="H817" s="26">
        <v>0</v>
      </c>
      <c r="I817" s="27">
        <v>1300</v>
      </c>
      <c r="J817" s="25">
        <v>1049.5738200000001</v>
      </c>
      <c r="K817" s="26">
        <v>0</v>
      </c>
      <c r="L817" s="26">
        <v>0</v>
      </c>
      <c r="M817" s="28">
        <v>1049.5738200000001</v>
      </c>
      <c r="N817" s="26">
        <f t="shared" si="354"/>
        <v>80.736447692307706</v>
      </c>
      <c r="O817" s="26"/>
      <c r="P817" s="26"/>
      <c r="Q817" s="26">
        <f t="shared" si="345"/>
        <v>80.736447692307706</v>
      </c>
    </row>
    <row r="818" spans="1:17" s="5" customFormat="1" ht="36.75" customHeight="1">
      <c r="A818" s="78"/>
      <c r="B818" s="78"/>
      <c r="C818" s="78"/>
      <c r="D818" s="74"/>
      <c r="E818" s="30" t="s">
        <v>532</v>
      </c>
      <c r="F818" s="25">
        <v>1300</v>
      </c>
      <c r="G818" s="26">
        <v>0</v>
      </c>
      <c r="H818" s="26">
        <v>0</v>
      </c>
      <c r="I818" s="27">
        <v>1300</v>
      </c>
      <c r="J818" s="25">
        <v>1049.5738200000001</v>
      </c>
      <c r="K818" s="26">
        <v>0</v>
      </c>
      <c r="L818" s="26">
        <v>0</v>
      </c>
      <c r="M818" s="28">
        <v>1049.5738200000001</v>
      </c>
      <c r="N818" s="26">
        <f t="shared" si="354"/>
        <v>80.736447692307706</v>
      </c>
      <c r="O818" s="26"/>
      <c r="P818" s="26"/>
      <c r="Q818" s="26">
        <f t="shared" si="345"/>
        <v>80.736447692307706</v>
      </c>
    </row>
    <row r="819" spans="1:17" s="5" customFormat="1" ht="36.75" customHeight="1">
      <c r="A819" s="73" t="s">
        <v>533</v>
      </c>
      <c r="B819" s="73" t="s">
        <v>534</v>
      </c>
      <c r="C819" s="73" t="s">
        <v>535</v>
      </c>
      <c r="D819" s="59" t="s">
        <v>15</v>
      </c>
      <c r="E819" s="30"/>
      <c r="F819" s="25">
        <f>F820</f>
        <v>417.6</v>
      </c>
      <c r="G819" s="26">
        <f t="shared" ref="G819:M819" si="355">G820</f>
        <v>0</v>
      </c>
      <c r="H819" s="26">
        <f t="shared" si="355"/>
        <v>0</v>
      </c>
      <c r="I819" s="27">
        <f t="shared" si="355"/>
        <v>417.6</v>
      </c>
      <c r="J819" s="25">
        <f t="shared" si="355"/>
        <v>362.43592000000001</v>
      </c>
      <c r="K819" s="26">
        <f t="shared" si="355"/>
        <v>0</v>
      </c>
      <c r="L819" s="26">
        <f t="shared" si="355"/>
        <v>0</v>
      </c>
      <c r="M819" s="28">
        <f t="shared" si="355"/>
        <v>362.43592000000001</v>
      </c>
      <c r="N819" s="26">
        <f t="shared" si="354"/>
        <v>86.790210727969338</v>
      </c>
      <c r="O819" s="26"/>
      <c r="P819" s="26"/>
      <c r="Q819" s="26">
        <f t="shared" si="345"/>
        <v>86.790210727969338</v>
      </c>
    </row>
    <row r="820" spans="1:17" s="5" customFormat="1" ht="36.75" customHeight="1">
      <c r="A820" s="74"/>
      <c r="B820" s="74"/>
      <c r="C820" s="74"/>
      <c r="D820" s="73" t="s">
        <v>536</v>
      </c>
      <c r="E820" s="30"/>
      <c r="F820" s="25">
        <f>F821+F822</f>
        <v>417.6</v>
      </c>
      <c r="G820" s="26">
        <f t="shared" ref="G820:M820" si="356">G821+G822</f>
        <v>0</v>
      </c>
      <c r="H820" s="26">
        <f t="shared" si="356"/>
        <v>0</v>
      </c>
      <c r="I820" s="27">
        <f t="shared" si="356"/>
        <v>417.6</v>
      </c>
      <c r="J820" s="25">
        <f t="shared" si="356"/>
        <v>362.43592000000001</v>
      </c>
      <c r="K820" s="26">
        <f t="shared" si="356"/>
        <v>0</v>
      </c>
      <c r="L820" s="26">
        <f t="shared" si="356"/>
        <v>0</v>
      </c>
      <c r="M820" s="28">
        <f t="shared" si="356"/>
        <v>362.43592000000001</v>
      </c>
      <c r="N820" s="26">
        <f t="shared" si="354"/>
        <v>86.790210727969338</v>
      </c>
      <c r="O820" s="26"/>
      <c r="P820" s="26"/>
      <c r="Q820" s="26">
        <f t="shared" si="345"/>
        <v>86.790210727969338</v>
      </c>
    </row>
    <row r="821" spans="1:17" s="5" customFormat="1" ht="36.75" customHeight="1">
      <c r="A821" s="74"/>
      <c r="B821" s="74"/>
      <c r="C821" s="74"/>
      <c r="D821" s="74"/>
      <c r="E821" s="30" t="s">
        <v>537</v>
      </c>
      <c r="F821" s="25">
        <v>397.3</v>
      </c>
      <c r="G821" s="26">
        <v>0</v>
      </c>
      <c r="H821" s="26">
        <v>0</v>
      </c>
      <c r="I821" s="27">
        <v>397.3</v>
      </c>
      <c r="J821" s="25">
        <v>342.17592000000002</v>
      </c>
      <c r="K821" s="26">
        <v>0</v>
      </c>
      <c r="L821" s="26">
        <v>0</v>
      </c>
      <c r="M821" s="28">
        <v>342.17592000000002</v>
      </c>
      <c r="N821" s="26">
        <f t="shared" si="354"/>
        <v>86.125325950163614</v>
      </c>
      <c r="O821" s="26"/>
      <c r="P821" s="26"/>
      <c r="Q821" s="26">
        <f t="shared" si="345"/>
        <v>86.125325950163614</v>
      </c>
    </row>
    <row r="822" spans="1:17" s="5" customFormat="1" ht="36.75" customHeight="1">
      <c r="A822" s="75"/>
      <c r="B822" s="75"/>
      <c r="C822" s="75"/>
      <c r="D822" s="75"/>
      <c r="E822" s="30" t="s">
        <v>538</v>
      </c>
      <c r="F822" s="25">
        <v>20.3</v>
      </c>
      <c r="G822" s="26">
        <v>0</v>
      </c>
      <c r="H822" s="26">
        <v>0</v>
      </c>
      <c r="I822" s="27">
        <v>20.3</v>
      </c>
      <c r="J822" s="25">
        <v>20.260000000000002</v>
      </c>
      <c r="K822" s="26">
        <v>0</v>
      </c>
      <c r="L822" s="26">
        <v>0</v>
      </c>
      <c r="M822" s="28">
        <v>20.260000000000002</v>
      </c>
      <c r="N822" s="26">
        <f t="shared" si="354"/>
        <v>99.802955665024641</v>
      </c>
      <c r="O822" s="26"/>
      <c r="P822" s="26"/>
      <c r="Q822" s="26">
        <f t="shared" si="345"/>
        <v>99.802955665024641</v>
      </c>
    </row>
    <row r="823" spans="1:17" s="5" customFormat="1" ht="36.75" customHeight="1">
      <c r="A823" s="73" t="s">
        <v>539</v>
      </c>
      <c r="B823" s="73" t="s">
        <v>140</v>
      </c>
      <c r="C823" s="73" t="s">
        <v>540</v>
      </c>
      <c r="D823" s="59" t="s">
        <v>15</v>
      </c>
      <c r="E823" s="30"/>
      <c r="F823" s="25">
        <f>F824</f>
        <v>1277.56943</v>
      </c>
      <c r="G823" s="26">
        <f t="shared" ref="G823:M823" si="357">G824</f>
        <v>0</v>
      </c>
      <c r="H823" s="26">
        <f t="shared" si="357"/>
        <v>0</v>
      </c>
      <c r="I823" s="27">
        <f t="shared" si="357"/>
        <v>1277.56943</v>
      </c>
      <c r="J823" s="25">
        <f t="shared" si="357"/>
        <v>514.55260999999996</v>
      </c>
      <c r="K823" s="26">
        <f t="shared" si="357"/>
        <v>0</v>
      </c>
      <c r="L823" s="26">
        <f t="shared" si="357"/>
        <v>0</v>
      </c>
      <c r="M823" s="28">
        <f t="shared" si="357"/>
        <v>514.55260999999996</v>
      </c>
      <c r="N823" s="26">
        <f t="shared" si="354"/>
        <v>40.275901874076617</v>
      </c>
      <c r="O823" s="26"/>
      <c r="P823" s="26"/>
      <c r="Q823" s="26">
        <f t="shared" si="345"/>
        <v>40.275901874076617</v>
      </c>
    </row>
    <row r="824" spans="1:17" s="5" customFormat="1" ht="36.75" customHeight="1">
      <c r="A824" s="74"/>
      <c r="B824" s="74"/>
      <c r="C824" s="74"/>
      <c r="D824" s="73" t="s">
        <v>541</v>
      </c>
      <c r="E824" s="30"/>
      <c r="F824" s="25">
        <f>F825+F826</f>
        <v>1277.56943</v>
      </c>
      <c r="G824" s="26">
        <f t="shared" ref="G824:M824" si="358">G825+G826</f>
        <v>0</v>
      </c>
      <c r="H824" s="26">
        <f t="shared" si="358"/>
        <v>0</v>
      </c>
      <c r="I824" s="27">
        <f t="shared" si="358"/>
        <v>1277.56943</v>
      </c>
      <c r="J824" s="25">
        <f t="shared" si="358"/>
        <v>514.55260999999996</v>
      </c>
      <c r="K824" s="26">
        <f t="shared" si="358"/>
        <v>0</v>
      </c>
      <c r="L824" s="26">
        <f t="shared" si="358"/>
        <v>0</v>
      </c>
      <c r="M824" s="28">
        <f t="shared" si="358"/>
        <v>514.55260999999996</v>
      </c>
      <c r="N824" s="26">
        <f t="shared" si="354"/>
        <v>40.275901874076617</v>
      </c>
      <c r="O824" s="26"/>
      <c r="P824" s="26"/>
      <c r="Q824" s="26">
        <f t="shared" si="345"/>
        <v>40.275901874076617</v>
      </c>
    </row>
    <row r="825" spans="1:17" s="5" customFormat="1" ht="36.75" customHeight="1">
      <c r="A825" s="74"/>
      <c r="B825" s="74"/>
      <c r="C825" s="74"/>
      <c r="D825" s="74"/>
      <c r="E825" s="30" t="s">
        <v>542</v>
      </c>
      <c r="F825" s="25">
        <v>1270.2694300000001</v>
      </c>
      <c r="G825" s="26">
        <v>0</v>
      </c>
      <c r="H825" s="26">
        <v>0</v>
      </c>
      <c r="I825" s="27">
        <v>1270.2694300000001</v>
      </c>
      <c r="J825" s="25">
        <v>507.25261</v>
      </c>
      <c r="K825" s="26">
        <v>0</v>
      </c>
      <c r="L825" s="26">
        <v>0</v>
      </c>
      <c r="M825" s="28">
        <v>507.25261</v>
      </c>
      <c r="N825" s="26">
        <f t="shared" si="354"/>
        <v>39.932678691637882</v>
      </c>
      <c r="O825" s="26"/>
      <c r="P825" s="26"/>
      <c r="Q825" s="26">
        <f t="shared" si="345"/>
        <v>39.932678691637882</v>
      </c>
    </row>
    <row r="826" spans="1:17" s="5" customFormat="1" ht="36.75" customHeight="1">
      <c r="A826" s="75"/>
      <c r="B826" s="75"/>
      <c r="C826" s="75"/>
      <c r="D826" s="75"/>
      <c r="E826" s="30" t="s">
        <v>543</v>
      </c>
      <c r="F826" s="25">
        <v>7.3</v>
      </c>
      <c r="G826" s="26">
        <v>0</v>
      </c>
      <c r="H826" s="26">
        <v>0</v>
      </c>
      <c r="I826" s="27">
        <v>7.3</v>
      </c>
      <c r="J826" s="25">
        <v>7.3</v>
      </c>
      <c r="K826" s="26">
        <v>0</v>
      </c>
      <c r="L826" s="26">
        <v>0</v>
      </c>
      <c r="M826" s="28">
        <v>7.3</v>
      </c>
      <c r="N826" s="26">
        <f t="shared" si="354"/>
        <v>100</v>
      </c>
      <c r="O826" s="26"/>
      <c r="P826" s="26"/>
      <c r="Q826" s="26">
        <f t="shared" si="345"/>
        <v>100</v>
      </c>
    </row>
    <row r="827" spans="1:17" s="5" customFormat="1" ht="36.75" customHeight="1">
      <c r="A827" s="73" t="s">
        <v>544</v>
      </c>
      <c r="B827" s="73" t="s">
        <v>545</v>
      </c>
      <c r="C827" s="73" t="s">
        <v>546</v>
      </c>
      <c r="D827" s="59" t="s">
        <v>15</v>
      </c>
      <c r="E827" s="30"/>
      <c r="F827" s="25">
        <v>130</v>
      </c>
      <c r="G827" s="26">
        <v>0</v>
      </c>
      <c r="H827" s="26">
        <v>0</v>
      </c>
      <c r="I827" s="27">
        <v>130</v>
      </c>
      <c r="J827" s="25">
        <v>0</v>
      </c>
      <c r="K827" s="26">
        <v>0</v>
      </c>
      <c r="L827" s="26">
        <v>0</v>
      </c>
      <c r="M827" s="28">
        <v>0</v>
      </c>
      <c r="N827" s="26">
        <f t="shared" si="354"/>
        <v>0</v>
      </c>
      <c r="O827" s="26"/>
      <c r="P827" s="26"/>
      <c r="Q827" s="26">
        <f t="shared" si="345"/>
        <v>0</v>
      </c>
    </row>
    <row r="828" spans="1:17" s="5" customFormat="1" ht="36.75" customHeight="1">
      <c r="A828" s="74"/>
      <c r="B828" s="74"/>
      <c r="C828" s="74"/>
      <c r="D828" s="73" t="s">
        <v>547</v>
      </c>
      <c r="E828" s="30"/>
      <c r="F828" s="25">
        <v>130</v>
      </c>
      <c r="G828" s="26">
        <v>0</v>
      </c>
      <c r="H828" s="26">
        <v>0</v>
      </c>
      <c r="I828" s="27">
        <v>130</v>
      </c>
      <c r="J828" s="25">
        <v>0</v>
      </c>
      <c r="K828" s="26">
        <v>0</v>
      </c>
      <c r="L828" s="26">
        <v>0</v>
      </c>
      <c r="M828" s="28">
        <v>0</v>
      </c>
      <c r="N828" s="26">
        <f t="shared" si="354"/>
        <v>0</v>
      </c>
      <c r="O828" s="26"/>
      <c r="P828" s="26"/>
      <c r="Q828" s="26">
        <f t="shared" si="345"/>
        <v>0</v>
      </c>
    </row>
    <row r="829" spans="1:17" s="5" customFormat="1" ht="36.75" customHeight="1">
      <c r="A829" s="74"/>
      <c r="B829" s="74"/>
      <c r="C829" s="74"/>
      <c r="D829" s="74"/>
      <c r="E829" s="30" t="s">
        <v>548</v>
      </c>
      <c r="F829" s="25">
        <v>130</v>
      </c>
      <c r="G829" s="26">
        <v>0</v>
      </c>
      <c r="H829" s="26">
        <v>0</v>
      </c>
      <c r="I829" s="27">
        <v>130</v>
      </c>
      <c r="J829" s="25">
        <v>0</v>
      </c>
      <c r="K829" s="26">
        <v>0</v>
      </c>
      <c r="L829" s="26">
        <v>0</v>
      </c>
      <c r="M829" s="28">
        <v>0</v>
      </c>
      <c r="N829" s="26">
        <f t="shared" si="354"/>
        <v>0</v>
      </c>
      <c r="O829" s="26"/>
      <c r="P829" s="26"/>
      <c r="Q829" s="26">
        <f t="shared" si="345"/>
        <v>0</v>
      </c>
    </row>
    <row r="830" spans="1:17" s="5" customFormat="1" ht="36.75" customHeight="1">
      <c r="A830" s="73" t="s">
        <v>549</v>
      </c>
      <c r="B830" s="73" t="s">
        <v>234</v>
      </c>
      <c r="C830" s="73" t="s">
        <v>550</v>
      </c>
      <c r="D830" s="59" t="s">
        <v>15</v>
      </c>
      <c r="E830" s="30"/>
      <c r="F830" s="25">
        <v>165.41721000000001</v>
      </c>
      <c r="G830" s="26">
        <v>0</v>
      </c>
      <c r="H830" s="26">
        <v>0</v>
      </c>
      <c r="I830" s="27">
        <v>165.41721000000001</v>
      </c>
      <c r="J830" s="25">
        <v>0</v>
      </c>
      <c r="K830" s="26">
        <v>0</v>
      </c>
      <c r="L830" s="26">
        <v>0</v>
      </c>
      <c r="M830" s="28">
        <v>0</v>
      </c>
      <c r="N830" s="26">
        <f t="shared" si="354"/>
        <v>0</v>
      </c>
      <c r="O830" s="26"/>
      <c r="P830" s="26"/>
      <c r="Q830" s="26">
        <f t="shared" si="345"/>
        <v>0</v>
      </c>
    </row>
    <row r="831" spans="1:17" s="5" customFormat="1" ht="36.75" customHeight="1">
      <c r="A831" s="74"/>
      <c r="B831" s="74"/>
      <c r="C831" s="74"/>
      <c r="D831" s="73" t="s">
        <v>536</v>
      </c>
      <c r="E831" s="30"/>
      <c r="F831" s="25">
        <v>165.41721000000001</v>
      </c>
      <c r="G831" s="26">
        <v>0</v>
      </c>
      <c r="H831" s="26">
        <v>0</v>
      </c>
      <c r="I831" s="27">
        <v>165.41721000000001</v>
      </c>
      <c r="J831" s="25">
        <v>0</v>
      </c>
      <c r="K831" s="26">
        <v>0</v>
      </c>
      <c r="L831" s="26">
        <v>0</v>
      </c>
      <c r="M831" s="28">
        <v>0</v>
      </c>
      <c r="N831" s="26">
        <f t="shared" si="354"/>
        <v>0</v>
      </c>
      <c r="O831" s="26"/>
      <c r="P831" s="26"/>
      <c r="Q831" s="26">
        <f t="shared" si="345"/>
        <v>0</v>
      </c>
    </row>
    <row r="832" spans="1:17" s="5" customFormat="1" ht="36.75" customHeight="1">
      <c r="A832" s="75"/>
      <c r="B832" s="75"/>
      <c r="C832" s="75"/>
      <c r="D832" s="76"/>
      <c r="E832" s="30" t="s">
        <v>551</v>
      </c>
      <c r="F832" s="25">
        <v>165.41721000000001</v>
      </c>
      <c r="G832" s="26">
        <v>0</v>
      </c>
      <c r="H832" s="26">
        <v>0</v>
      </c>
      <c r="I832" s="27">
        <v>165.41721000000001</v>
      </c>
      <c r="J832" s="25">
        <v>0</v>
      </c>
      <c r="K832" s="26">
        <v>0</v>
      </c>
      <c r="L832" s="26">
        <v>0</v>
      </c>
      <c r="M832" s="28">
        <v>0</v>
      </c>
      <c r="N832" s="26">
        <f t="shared" si="354"/>
        <v>0</v>
      </c>
      <c r="O832" s="26"/>
      <c r="P832" s="26"/>
      <c r="Q832" s="26">
        <f t="shared" si="345"/>
        <v>0</v>
      </c>
    </row>
    <row r="833" spans="1:17" s="5" customFormat="1" ht="36.75" customHeight="1">
      <c r="A833" s="103" t="s">
        <v>634</v>
      </c>
      <c r="B833" s="103" t="s">
        <v>635</v>
      </c>
      <c r="C833" s="103" t="s">
        <v>636</v>
      </c>
      <c r="D833" s="72" t="s">
        <v>15</v>
      </c>
      <c r="E833" s="139"/>
      <c r="F833" s="25">
        <f>SUM(F834)</f>
        <v>1366.7</v>
      </c>
      <c r="G833" s="26">
        <f>SUM(G834)</f>
        <v>1366.7</v>
      </c>
      <c r="H833" s="26"/>
      <c r="I833" s="27"/>
      <c r="J833" s="25">
        <f>SUM(J834)</f>
        <v>0</v>
      </c>
      <c r="K833" s="26">
        <f>SUM(K834)</f>
        <v>0</v>
      </c>
      <c r="L833" s="26"/>
      <c r="M833" s="28"/>
      <c r="N833" s="26">
        <v>0</v>
      </c>
      <c r="O833" s="26">
        <v>0</v>
      </c>
      <c r="P833" s="26"/>
      <c r="Q833" s="26"/>
    </row>
    <row r="834" spans="1:17" s="5" customFormat="1" ht="36.75" customHeight="1">
      <c r="A834" s="104"/>
      <c r="B834" s="104"/>
      <c r="C834" s="104"/>
      <c r="D834" s="103" t="s">
        <v>637</v>
      </c>
      <c r="E834" s="139"/>
      <c r="F834" s="25">
        <f>SUM(I834+H834+G834)</f>
        <v>1366.7</v>
      </c>
      <c r="G834" s="26">
        <f>SUM(G835)</f>
        <v>1366.7</v>
      </c>
      <c r="H834" s="26"/>
      <c r="I834" s="27"/>
      <c r="J834" s="25">
        <f>SUM(M834+L834+K834)</f>
        <v>0</v>
      </c>
      <c r="K834" s="26">
        <f>SUM(K835)</f>
        <v>0</v>
      </c>
      <c r="L834" s="26"/>
      <c r="M834" s="28"/>
      <c r="N834" s="26">
        <v>0</v>
      </c>
      <c r="O834" s="26">
        <v>0</v>
      </c>
      <c r="P834" s="26"/>
      <c r="Q834" s="26"/>
    </row>
    <row r="835" spans="1:17" s="2" customFormat="1" ht="36.75" customHeight="1">
      <c r="A835" s="105"/>
      <c r="B835" s="105"/>
      <c r="C835" s="105"/>
      <c r="D835" s="105"/>
      <c r="E835" s="43" t="s">
        <v>638</v>
      </c>
      <c r="F835" s="25">
        <v>1366.7</v>
      </c>
      <c r="G835" s="26">
        <v>1366.7</v>
      </c>
      <c r="H835" s="26"/>
      <c r="I835" s="27"/>
      <c r="J835" s="25">
        <v>0</v>
      </c>
      <c r="K835" s="26">
        <v>0</v>
      </c>
      <c r="L835" s="26"/>
      <c r="M835" s="28"/>
      <c r="N835" s="26">
        <v>0</v>
      </c>
      <c r="O835" s="26">
        <v>0</v>
      </c>
      <c r="P835" s="26"/>
      <c r="Q835" s="26"/>
    </row>
    <row r="836" spans="1:17">
      <c r="F836" s="136"/>
      <c r="G836" s="137"/>
      <c r="H836" s="137"/>
      <c r="I836" s="137"/>
      <c r="J836" s="136"/>
      <c r="K836" s="137"/>
      <c r="L836" s="137"/>
      <c r="M836" s="138"/>
    </row>
    <row r="837" spans="1:17" s="17" customFormat="1" ht="12">
      <c r="A837" s="13"/>
      <c r="B837" s="13" t="s">
        <v>315</v>
      </c>
      <c r="C837" s="13"/>
      <c r="D837" s="13"/>
      <c r="E837" s="14"/>
      <c r="F837" s="36">
        <f>F11+F260+F302+F323+F332+F417+F501+F513+F543+F579+F624+F717</f>
        <v>1304960.1184699999</v>
      </c>
      <c r="G837" s="37">
        <f>G11+G260+G302+G323+G332+G417+G501+G513+G543+G579+G624+G717</f>
        <v>133896.12746000002</v>
      </c>
      <c r="H837" s="37">
        <f>H11+H260+H302+H323+H332+H417+H501+H513+H543+H579+H624+H717</f>
        <v>683630.94250999985</v>
      </c>
      <c r="I837" s="38">
        <f>I11+I260+I302+I323+I332+I417+I501+I513+I543+I579+I624+I717</f>
        <v>487433.35249999992</v>
      </c>
      <c r="J837" s="36">
        <f>J11+J260+J302+J323+J332+J417+J501+J513+J543+J579+J624+J717</f>
        <v>807699.46071999986</v>
      </c>
      <c r="K837" s="37">
        <f>K11+K260+K302+K323+K332+K417+K501+K513+K543+K579+K624+K717</f>
        <v>43824.754279999994</v>
      </c>
      <c r="L837" s="37">
        <f>L11+L260+L302+L323+L332+L417+L501+L513+L543+L579+L624+L717</f>
        <v>418650.60780000017</v>
      </c>
      <c r="M837" s="39">
        <f>M11+M260+M302+M323+M332+M417+M501+M513+M543+M579+M624+M717</f>
        <v>345224.0986400001</v>
      </c>
      <c r="N837" s="16">
        <f>J837/F837*100</f>
        <v>61.894570515073433</v>
      </c>
      <c r="O837" s="15">
        <f>K837/G837*100</f>
        <v>32.73041208237494</v>
      </c>
      <c r="P837" s="15">
        <f>L837/H837*100</f>
        <v>61.239271332993582</v>
      </c>
      <c r="Q837" s="15">
        <f>M837/I837*100</f>
        <v>70.824882390459763</v>
      </c>
    </row>
  </sheetData>
  <mergeCells count="569">
    <mergeCell ref="A833:A835"/>
    <mergeCell ref="B833:B835"/>
    <mergeCell ref="C833:C835"/>
    <mergeCell ref="A521:A524"/>
    <mergeCell ref="B521:B524"/>
    <mergeCell ref="C521:C524"/>
    <mergeCell ref="A525:A528"/>
    <mergeCell ref="B525:B528"/>
    <mergeCell ref="C525:C528"/>
    <mergeCell ref="A535:A537"/>
    <mergeCell ref="B535:B537"/>
    <mergeCell ref="C535:C537"/>
    <mergeCell ref="A538:A540"/>
    <mergeCell ref="B538:B540"/>
    <mergeCell ref="C538:C540"/>
    <mergeCell ref="A529:A531"/>
    <mergeCell ref="B529:B531"/>
    <mergeCell ref="C529:C531"/>
    <mergeCell ref="A532:A534"/>
    <mergeCell ref="B532:B534"/>
    <mergeCell ref="C532:C534"/>
    <mergeCell ref="A556:A557"/>
    <mergeCell ref="B556:B557"/>
    <mergeCell ref="C556:C557"/>
    <mergeCell ref="D834:D835"/>
    <mergeCell ref="A219:A221"/>
    <mergeCell ref="B219:B221"/>
    <mergeCell ref="C219:C221"/>
    <mergeCell ref="A669:A671"/>
    <mergeCell ref="B669:B671"/>
    <mergeCell ref="C669:C671"/>
    <mergeCell ref="D670:D671"/>
    <mergeCell ref="A672:A674"/>
    <mergeCell ref="B672:B674"/>
    <mergeCell ref="C672:C674"/>
    <mergeCell ref="D673:D674"/>
    <mergeCell ref="A231:A235"/>
    <mergeCell ref="B231:B235"/>
    <mergeCell ref="C231:C235"/>
    <mergeCell ref="A236:A243"/>
    <mergeCell ref="B236:B243"/>
    <mergeCell ref="C236:C243"/>
    <mergeCell ref="A222:A227"/>
    <mergeCell ref="B222:B227"/>
    <mergeCell ref="C222:C227"/>
    <mergeCell ref="A228:A230"/>
    <mergeCell ref="B228:B230"/>
    <mergeCell ref="C228:C230"/>
    <mergeCell ref="A85:A91"/>
    <mergeCell ref="B85:B91"/>
    <mergeCell ref="C85:C91"/>
    <mergeCell ref="A92:A96"/>
    <mergeCell ref="B92:B96"/>
    <mergeCell ref="C92:C96"/>
    <mergeCell ref="A11:A71"/>
    <mergeCell ref="B11:B71"/>
    <mergeCell ref="C11:C71"/>
    <mergeCell ref="A72:A84"/>
    <mergeCell ref="B72:B84"/>
    <mergeCell ref="C72:C84"/>
    <mergeCell ref="O8:Q8"/>
    <mergeCell ref="A2:Q2"/>
    <mergeCell ref="A3:Q3"/>
    <mergeCell ref="A4:Q4"/>
    <mergeCell ref="A6:A9"/>
    <mergeCell ref="B6:B9"/>
    <mergeCell ref="C6:C9"/>
    <mergeCell ref="D6:D9"/>
    <mergeCell ref="E6:E9"/>
    <mergeCell ref="F6:M6"/>
    <mergeCell ref="N6:Q7"/>
    <mergeCell ref="F7:I7"/>
    <mergeCell ref="J7:M7"/>
    <mergeCell ref="G8:I8"/>
    <mergeCell ref="K8:M8"/>
    <mergeCell ref="N8:N9"/>
    <mergeCell ref="A97:A100"/>
    <mergeCell ref="B97:B100"/>
    <mergeCell ref="C97:C100"/>
    <mergeCell ref="A101:A103"/>
    <mergeCell ref="B101:B103"/>
    <mergeCell ref="C101:C103"/>
    <mergeCell ref="A150:A152"/>
    <mergeCell ref="B150:B152"/>
    <mergeCell ref="C150:C152"/>
    <mergeCell ref="A104:A129"/>
    <mergeCell ref="B104:B129"/>
    <mergeCell ref="C104:C129"/>
    <mergeCell ref="A130:A140"/>
    <mergeCell ref="B130:B140"/>
    <mergeCell ref="C130:C140"/>
    <mergeCell ref="A153:A155"/>
    <mergeCell ref="B153:B155"/>
    <mergeCell ref="C153:C155"/>
    <mergeCell ref="A141:A145"/>
    <mergeCell ref="B141:B145"/>
    <mergeCell ref="C141:C145"/>
    <mergeCell ref="A146:A149"/>
    <mergeCell ref="B146:B149"/>
    <mergeCell ref="C146:C149"/>
    <mergeCell ref="A163:A166"/>
    <mergeCell ref="B163:B166"/>
    <mergeCell ref="C163:C166"/>
    <mergeCell ref="A167:A170"/>
    <mergeCell ref="B167:B170"/>
    <mergeCell ref="C167:C170"/>
    <mergeCell ref="A156:A159"/>
    <mergeCell ref="B156:B159"/>
    <mergeCell ref="C156:C159"/>
    <mergeCell ref="A160:A162"/>
    <mergeCell ref="B160:B162"/>
    <mergeCell ref="C160:C162"/>
    <mergeCell ref="A180:A184"/>
    <mergeCell ref="B180:B184"/>
    <mergeCell ref="C180:C184"/>
    <mergeCell ref="A185:A187"/>
    <mergeCell ref="B185:B187"/>
    <mergeCell ref="C185:C187"/>
    <mergeCell ref="A171:A173"/>
    <mergeCell ref="B171:B173"/>
    <mergeCell ref="C171:C173"/>
    <mergeCell ref="A174:A179"/>
    <mergeCell ref="B174:B179"/>
    <mergeCell ref="C174:C179"/>
    <mergeCell ref="A205:A208"/>
    <mergeCell ref="B205:B208"/>
    <mergeCell ref="C205:C208"/>
    <mergeCell ref="A216:A218"/>
    <mergeCell ref="B216:B218"/>
    <mergeCell ref="C216:C218"/>
    <mergeCell ref="A188:A199"/>
    <mergeCell ref="B188:B199"/>
    <mergeCell ref="C188:C199"/>
    <mergeCell ref="A200:A204"/>
    <mergeCell ref="B200:B204"/>
    <mergeCell ref="C200:C204"/>
    <mergeCell ref="A209:A212"/>
    <mergeCell ref="B209:B212"/>
    <mergeCell ref="C209:C212"/>
    <mergeCell ref="A213:A215"/>
    <mergeCell ref="B213:B215"/>
    <mergeCell ref="C213:C215"/>
    <mergeCell ref="B251:B253"/>
    <mergeCell ref="C251:C253"/>
    <mergeCell ref="A254:A256"/>
    <mergeCell ref="B254:B256"/>
    <mergeCell ref="C254:C256"/>
    <mergeCell ref="A244:A247"/>
    <mergeCell ref="B244:B247"/>
    <mergeCell ref="C244:C247"/>
    <mergeCell ref="A248:A250"/>
    <mergeCell ref="B248:B250"/>
    <mergeCell ref="C248:C250"/>
    <mergeCell ref="A251:A253"/>
    <mergeCell ref="A267:A271"/>
    <mergeCell ref="B267:B271"/>
    <mergeCell ref="C267:C271"/>
    <mergeCell ref="A272:A275"/>
    <mergeCell ref="B272:B275"/>
    <mergeCell ref="C272:C275"/>
    <mergeCell ref="A257:A259"/>
    <mergeCell ref="B257:B259"/>
    <mergeCell ref="C257:C259"/>
    <mergeCell ref="A260:A265"/>
    <mergeCell ref="B260:B265"/>
    <mergeCell ref="C260:C265"/>
    <mergeCell ref="A284:A288"/>
    <mergeCell ref="B284:B288"/>
    <mergeCell ref="C284:C288"/>
    <mergeCell ref="A289:A293"/>
    <mergeCell ref="B289:B293"/>
    <mergeCell ref="C289:C293"/>
    <mergeCell ref="A276:A279"/>
    <mergeCell ref="B276:B279"/>
    <mergeCell ref="C276:C279"/>
    <mergeCell ref="A280:A283"/>
    <mergeCell ref="B280:B283"/>
    <mergeCell ref="C280:C283"/>
    <mergeCell ref="A308:A310"/>
    <mergeCell ref="B308:B310"/>
    <mergeCell ref="C308:C310"/>
    <mergeCell ref="A311:A313"/>
    <mergeCell ref="B311:B313"/>
    <mergeCell ref="C311:C313"/>
    <mergeCell ref="A298:A301"/>
    <mergeCell ref="B298:B301"/>
    <mergeCell ref="C298:C301"/>
    <mergeCell ref="A302:A307"/>
    <mergeCell ref="B302:B307"/>
    <mergeCell ref="C302:C307"/>
    <mergeCell ref="A326:A328"/>
    <mergeCell ref="B326:B328"/>
    <mergeCell ref="C326:C328"/>
    <mergeCell ref="A329:A331"/>
    <mergeCell ref="B329:B331"/>
    <mergeCell ref="C329:C331"/>
    <mergeCell ref="A314:A316"/>
    <mergeCell ref="B314:B316"/>
    <mergeCell ref="C314:C316"/>
    <mergeCell ref="A323:A325"/>
    <mergeCell ref="B323:B325"/>
    <mergeCell ref="C323:C325"/>
    <mergeCell ref="A317:A319"/>
    <mergeCell ref="B317:B319"/>
    <mergeCell ref="C317:C319"/>
    <mergeCell ref="A320:A322"/>
    <mergeCell ref="B320:B322"/>
    <mergeCell ref="C320:C322"/>
    <mergeCell ref="A357:A361"/>
    <mergeCell ref="B357:B361"/>
    <mergeCell ref="C357:C361"/>
    <mergeCell ref="A362:A367"/>
    <mergeCell ref="B362:B367"/>
    <mergeCell ref="C362:C367"/>
    <mergeCell ref="A332:A351"/>
    <mergeCell ref="B332:B351"/>
    <mergeCell ref="C332:C351"/>
    <mergeCell ref="A352:A356"/>
    <mergeCell ref="B352:B356"/>
    <mergeCell ref="C352:C356"/>
    <mergeCell ref="A376:A380"/>
    <mergeCell ref="B376:B380"/>
    <mergeCell ref="C376:C380"/>
    <mergeCell ref="A381:A383"/>
    <mergeCell ref="B381:B383"/>
    <mergeCell ref="C381:C383"/>
    <mergeCell ref="A368:A372"/>
    <mergeCell ref="B368:B372"/>
    <mergeCell ref="C368:C372"/>
    <mergeCell ref="A373:A375"/>
    <mergeCell ref="B373:B375"/>
    <mergeCell ref="C373:C375"/>
    <mergeCell ref="A391:A394"/>
    <mergeCell ref="B391:B394"/>
    <mergeCell ref="C391:C394"/>
    <mergeCell ref="A395:A402"/>
    <mergeCell ref="B395:B402"/>
    <mergeCell ref="C395:C402"/>
    <mergeCell ref="A384:A386"/>
    <mergeCell ref="B384:B386"/>
    <mergeCell ref="C384:C386"/>
    <mergeCell ref="A387:A390"/>
    <mergeCell ref="B387:B390"/>
    <mergeCell ref="C387:C390"/>
    <mergeCell ref="A414:A416"/>
    <mergeCell ref="B414:B416"/>
    <mergeCell ref="C414:C416"/>
    <mergeCell ref="A417:A430"/>
    <mergeCell ref="B417:B430"/>
    <mergeCell ref="C417:C430"/>
    <mergeCell ref="A403:A407"/>
    <mergeCell ref="B403:B407"/>
    <mergeCell ref="C403:C407"/>
    <mergeCell ref="A408:A410"/>
    <mergeCell ref="B408:B410"/>
    <mergeCell ref="C408:C410"/>
    <mergeCell ref="A411:A413"/>
    <mergeCell ref="B411:B413"/>
    <mergeCell ref="C411:C413"/>
    <mergeCell ref="A440:A442"/>
    <mergeCell ref="B440:B442"/>
    <mergeCell ref="C440:C442"/>
    <mergeCell ref="D441:D442"/>
    <mergeCell ref="A443:A445"/>
    <mergeCell ref="B443:B445"/>
    <mergeCell ref="C443:C445"/>
    <mergeCell ref="D444:D445"/>
    <mergeCell ref="D418:D430"/>
    <mergeCell ref="D431:D432"/>
    <mergeCell ref="A433:A439"/>
    <mergeCell ref="B433:B439"/>
    <mergeCell ref="C433:C439"/>
    <mergeCell ref="D434:D437"/>
    <mergeCell ref="D438:D439"/>
    <mergeCell ref="A452:A456"/>
    <mergeCell ref="B452:B456"/>
    <mergeCell ref="C452:C456"/>
    <mergeCell ref="A446:A448"/>
    <mergeCell ref="B446:B448"/>
    <mergeCell ref="C446:C448"/>
    <mergeCell ref="D447:D448"/>
    <mergeCell ref="A449:A451"/>
    <mergeCell ref="B449:B451"/>
    <mergeCell ref="C449:C451"/>
    <mergeCell ref="D450:D451"/>
    <mergeCell ref="A465:A467"/>
    <mergeCell ref="B465:B467"/>
    <mergeCell ref="C465:C467"/>
    <mergeCell ref="D466:D467"/>
    <mergeCell ref="A468:A470"/>
    <mergeCell ref="B468:B470"/>
    <mergeCell ref="C468:C470"/>
    <mergeCell ref="D469:D470"/>
    <mergeCell ref="A457:A461"/>
    <mergeCell ref="B457:B461"/>
    <mergeCell ref="C457:C461"/>
    <mergeCell ref="D458:D461"/>
    <mergeCell ref="A462:A464"/>
    <mergeCell ref="B462:B464"/>
    <mergeCell ref="C462:C464"/>
    <mergeCell ref="D463:D464"/>
    <mergeCell ref="A480:A485"/>
    <mergeCell ref="B480:B485"/>
    <mergeCell ref="C480:C485"/>
    <mergeCell ref="D481:D485"/>
    <mergeCell ref="A486:A488"/>
    <mergeCell ref="B486:B488"/>
    <mergeCell ref="C486:C488"/>
    <mergeCell ref="D487:D488"/>
    <mergeCell ref="A471:A473"/>
    <mergeCell ref="B471:B473"/>
    <mergeCell ref="C471:C473"/>
    <mergeCell ref="D472:D473"/>
    <mergeCell ref="A474:A479"/>
    <mergeCell ref="B474:B479"/>
    <mergeCell ref="C474:C479"/>
    <mergeCell ref="A495:A497"/>
    <mergeCell ref="B495:B497"/>
    <mergeCell ref="C495:C497"/>
    <mergeCell ref="D496:D497"/>
    <mergeCell ref="A498:A500"/>
    <mergeCell ref="B498:B500"/>
    <mergeCell ref="C498:C500"/>
    <mergeCell ref="D499:D500"/>
    <mergeCell ref="A489:A491"/>
    <mergeCell ref="B489:B491"/>
    <mergeCell ref="C489:C491"/>
    <mergeCell ref="D490:D491"/>
    <mergeCell ref="A492:A494"/>
    <mergeCell ref="B492:B494"/>
    <mergeCell ref="C492:C494"/>
    <mergeCell ref="D493:D494"/>
    <mergeCell ref="D544:D547"/>
    <mergeCell ref="D548:D552"/>
    <mergeCell ref="A553:A555"/>
    <mergeCell ref="B553:B555"/>
    <mergeCell ref="C553:C555"/>
    <mergeCell ref="A541:A542"/>
    <mergeCell ref="B541:B542"/>
    <mergeCell ref="C541:C542"/>
    <mergeCell ref="A501:A503"/>
    <mergeCell ref="B501:B503"/>
    <mergeCell ref="C501:C503"/>
    <mergeCell ref="A513:A520"/>
    <mergeCell ref="B513:B520"/>
    <mergeCell ref="C513:C520"/>
    <mergeCell ref="A504:A506"/>
    <mergeCell ref="B504:B506"/>
    <mergeCell ref="C504:C506"/>
    <mergeCell ref="A507:A509"/>
    <mergeCell ref="B507:B509"/>
    <mergeCell ref="C507:C509"/>
    <mergeCell ref="A510:A512"/>
    <mergeCell ref="B510:B512"/>
    <mergeCell ref="C510:C512"/>
    <mergeCell ref="A560:A566"/>
    <mergeCell ref="B560:B566"/>
    <mergeCell ref="C560:C566"/>
    <mergeCell ref="A543:A552"/>
    <mergeCell ref="B543:B552"/>
    <mergeCell ref="C543:C552"/>
    <mergeCell ref="A558:A559"/>
    <mergeCell ref="B558:B559"/>
    <mergeCell ref="C558:C559"/>
    <mergeCell ref="A573:A575"/>
    <mergeCell ref="B573:B575"/>
    <mergeCell ref="C573:C575"/>
    <mergeCell ref="D574:D575"/>
    <mergeCell ref="A576:A578"/>
    <mergeCell ref="B576:B578"/>
    <mergeCell ref="C576:C578"/>
    <mergeCell ref="D577:D578"/>
    <mergeCell ref="A567:A569"/>
    <mergeCell ref="B567:B569"/>
    <mergeCell ref="C567:C569"/>
    <mergeCell ref="A570:A572"/>
    <mergeCell ref="B570:B572"/>
    <mergeCell ref="C570:C572"/>
    <mergeCell ref="A592:A595"/>
    <mergeCell ref="B592:B595"/>
    <mergeCell ref="C592:C595"/>
    <mergeCell ref="A596:A598"/>
    <mergeCell ref="B596:B598"/>
    <mergeCell ref="C596:C598"/>
    <mergeCell ref="A579:A587"/>
    <mergeCell ref="B579:B587"/>
    <mergeCell ref="C579:C587"/>
    <mergeCell ref="A588:A591"/>
    <mergeCell ref="B588:B591"/>
    <mergeCell ref="C588:C591"/>
    <mergeCell ref="A606:A609"/>
    <mergeCell ref="B606:B609"/>
    <mergeCell ref="C606:C609"/>
    <mergeCell ref="A610:A612"/>
    <mergeCell ref="B610:B612"/>
    <mergeCell ref="C610:C612"/>
    <mergeCell ref="A599:A601"/>
    <mergeCell ref="B599:B601"/>
    <mergeCell ref="C599:C601"/>
    <mergeCell ref="A602:A605"/>
    <mergeCell ref="B602:B605"/>
    <mergeCell ref="C602:C605"/>
    <mergeCell ref="A620:A623"/>
    <mergeCell ref="B620:B623"/>
    <mergeCell ref="C620:C623"/>
    <mergeCell ref="A624:A637"/>
    <mergeCell ref="B624:B637"/>
    <mergeCell ref="C624:C637"/>
    <mergeCell ref="A613:A615"/>
    <mergeCell ref="B613:B615"/>
    <mergeCell ref="C613:C615"/>
    <mergeCell ref="A616:A619"/>
    <mergeCell ref="B616:B619"/>
    <mergeCell ref="C616:C619"/>
    <mergeCell ref="D625:D637"/>
    <mergeCell ref="A638:A640"/>
    <mergeCell ref="B638:B640"/>
    <mergeCell ref="C638:C640"/>
    <mergeCell ref="D639:D640"/>
    <mergeCell ref="B647:B655"/>
    <mergeCell ref="C647:C655"/>
    <mergeCell ref="A641:A643"/>
    <mergeCell ref="B641:B643"/>
    <mergeCell ref="C641:C643"/>
    <mergeCell ref="D642:D643"/>
    <mergeCell ref="A693:A695"/>
    <mergeCell ref="B693:B695"/>
    <mergeCell ref="C693:C695"/>
    <mergeCell ref="D694:D695"/>
    <mergeCell ref="A678:A680"/>
    <mergeCell ref="B678:B680"/>
    <mergeCell ref="C678:C680"/>
    <mergeCell ref="D679:D680"/>
    <mergeCell ref="A681:A683"/>
    <mergeCell ref="B681:B683"/>
    <mergeCell ref="C681:C683"/>
    <mergeCell ref="D682:D683"/>
    <mergeCell ref="D688:D689"/>
    <mergeCell ref="A687:A689"/>
    <mergeCell ref="B687:B689"/>
    <mergeCell ref="C687:C689"/>
    <mergeCell ref="A690:A692"/>
    <mergeCell ref="B690:B692"/>
    <mergeCell ref="C690:C692"/>
    <mergeCell ref="D691:D692"/>
    <mergeCell ref="A684:A686"/>
    <mergeCell ref="B684:B686"/>
    <mergeCell ref="C684:C686"/>
    <mergeCell ref="D685:D686"/>
    <mergeCell ref="A702:A706"/>
    <mergeCell ref="B702:B706"/>
    <mergeCell ref="C702:C706"/>
    <mergeCell ref="D703:D706"/>
    <mergeCell ref="A707:A711"/>
    <mergeCell ref="B707:B711"/>
    <mergeCell ref="C707:C711"/>
    <mergeCell ref="D708:D711"/>
    <mergeCell ref="A696:A698"/>
    <mergeCell ref="B696:B698"/>
    <mergeCell ref="C696:C698"/>
    <mergeCell ref="D697:D698"/>
    <mergeCell ref="A699:A701"/>
    <mergeCell ref="B699:B701"/>
    <mergeCell ref="C699:C701"/>
    <mergeCell ref="D700:D701"/>
    <mergeCell ref="A746:A753"/>
    <mergeCell ref="B746:B753"/>
    <mergeCell ref="C746:C753"/>
    <mergeCell ref="D747:D753"/>
    <mergeCell ref="A754:A757"/>
    <mergeCell ref="B754:B757"/>
    <mergeCell ref="C754:C757"/>
    <mergeCell ref="D755:D757"/>
    <mergeCell ref="A712:A716"/>
    <mergeCell ref="B712:B716"/>
    <mergeCell ref="C712:C716"/>
    <mergeCell ref="D713:D716"/>
    <mergeCell ref="A717:A745"/>
    <mergeCell ref="B717:B745"/>
    <mergeCell ref="C717:C745"/>
    <mergeCell ref="D718:D745"/>
    <mergeCell ref="A766:A769"/>
    <mergeCell ref="B766:B769"/>
    <mergeCell ref="C766:C769"/>
    <mergeCell ref="D767:D769"/>
    <mergeCell ref="A770:A773"/>
    <mergeCell ref="B770:B773"/>
    <mergeCell ref="C770:C773"/>
    <mergeCell ref="D771:D773"/>
    <mergeCell ref="A758:A761"/>
    <mergeCell ref="B758:B761"/>
    <mergeCell ref="C758:C761"/>
    <mergeCell ref="D759:D761"/>
    <mergeCell ref="A762:A765"/>
    <mergeCell ref="B762:B765"/>
    <mergeCell ref="C762:C765"/>
    <mergeCell ref="D763:D765"/>
    <mergeCell ref="A784:A788"/>
    <mergeCell ref="B784:B788"/>
    <mergeCell ref="C784:C788"/>
    <mergeCell ref="D785:D787"/>
    <mergeCell ref="A789:A793"/>
    <mergeCell ref="B789:B793"/>
    <mergeCell ref="C789:C793"/>
    <mergeCell ref="D790:D793"/>
    <mergeCell ref="A774:A778"/>
    <mergeCell ref="B774:B778"/>
    <mergeCell ref="C774:C778"/>
    <mergeCell ref="D775:D778"/>
    <mergeCell ref="A779:A783"/>
    <mergeCell ref="B779:B783"/>
    <mergeCell ref="C779:C783"/>
    <mergeCell ref="D780:D783"/>
    <mergeCell ref="A813:A815"/>
    <mergeCell ref="B813:B815"/>
    <mergeCell ref="C813:C815"/>
    <mergeCell ref="D814:D815"/>
    <mergeCell ref="A816:A818"/>
    <mergeCell ref="B816:B818"/>
    <mergeCell ref="C816:C818"/>
    <mergeCell ref="D817:D818"/>
    <mergeCell ref="A794:A807"/>
    <mergeCell ref="B794:B807"/>
    <mergeCell ref="C794:C807"/>
    <mergeCell ref="D795:D807"/>
    <mergeCell ref="A808:A812"/>
    <mergeCell ref="B808:B812"/>
    <mergeCell ref="C808:C812"/>
    <mergeCell ref="D809:D812"/>
    <mergeCell ref="A827:A829"/>
    <mergeCell ref="B827:B829"/>
    <mergeCell ref="C827:C829"/>
    <mergeCell ref="D828:D829"/>
    <mergeCell ref="A830:A832"/>
    <mergeCell ref="B830:B832"/>
    <mergeCell ref="C830:C832"/>
    <mergeCell ref="D831:D832"/>
    <mergeCell ref="A819:A822"/>
    <mergeCell ref="B819:B822"/>
    <mergeCell ref="C819:C822"/>
    <mergeCell ref="D820:D822"/>
    <mergeCell ref="A823:A826"/>
    <mergeCell ref="B823:B826"/>
    <mergeCell ref="C823:C826"/>
    <mergeCell ref="D824:D826"/>
    <mergeCell ref="A294:A297"/>
    <mergeCell ref="B294:B297"/>
    <mergeCell ref="C294:C297"/>
    <mergeCell ref="A663:A668"/>
    <mergeCell ref="B663:B668"/>
    <mergeCell ref="C663:C668"/>
    <mergeCell ref="D664:D668"/>
    <mergeCell ref="A675:A677"/>
    <mergeCell ref="B675:B677"/>
    <mergeCell ref="C675:C677"/>
    <mergeCell ref="D676:D677"/>
    <mergeCell ref="A656:A659"/>
    <mergeCell ref="B656:B659"/>
    <mergeCell ref="C656:C659"/>
    <mergeCell ref="D657:D659"/>
    <mergeCell ref="A660:A662"/>
    <mergeCell ref="B660:B662"/>
    <mergeCell ref="C660:C662"/>
    <mergeCell ref="D661:D662"/>
    <mergeCell ref="A644:A646"/>
    <mergeCell ref="B644:B646"/>
    <mergeCell ref="C644:C646"/>
    <mergeCell ref="D645:D646"/>
    <mergeCell ref="A647:A655"/>
  </mergeCells>
  <hyperlinks>
    <hyperlink ref="N6" location="P7070" display="P7070"/>
  </hyperlinks>
  <pageMargins left="0" right="0" top="0" bottom="0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Мониторинг (1 полуг)</vt:lpstr>
      <vt:lpstr>'Мониторинг (1 полуг)'!Область_печати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2021-08-18T06:30:33Z</dcterms:modified>
</cp:coreProperties>
</file>