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65.60\diskl\Исполнение консолидированного и районного бюджета\2024 год\"/>
    </mc:Choice>
  </mc:AlternateContent>
  <bookViews>
    <workbookView xWindow="0" yWindow="0" windowWidth="28800" windowHeight="11430"/>
  </bookViews>
  <sheets>
    <sheet name="консолид бюджет" sheetId="2" r:id="rId1"/>
  </sheets>
  <definedNames>
    <definedName name="_xlnm.Print_Titles" localSheetId="0">'консолид бюджет'!$5:$6</definedName>
  </definedNames>
  <calcPr calcId="162913"/>
</workbook>
</file>

<file path=xl/calcChain.xml><?xml version="1.0" encoding="utf-8"?>
<calcChain xmlns="http://schemas.openxmlformats.org/spreadsheetml/2006/main">
  <c r="B38" i="2" l="1"/>
  <c r="C38" i="2"/>
  <c r="C31" i="2"/>
  <c r="C30" i="2" s="1"/>
  <c r="B31" i="2"/>
  <c r="B30" i="2" s="1"/>
  <c r="C9" i="2"/>
  <c r="B9" i="2"/>
  <c r="B7" i="2" s="1"/>
  <c r="C7" i="2" l="1"/>
  <c r="C50" i="2" s="1"/>
  <c r="B50" i="2"/>
</calcChain>
</file>

<file path=xl/sharedStrings.xml><?xml version="1.0" encoding="utf-8"?>
<sst xmlns="http://schemas.openxmlformats.org/spreadsheetml/2006/main" count="105" uniqueCount="101">
  <si>
    <t>Наименование показателя</t>
  </si>
  <si>
    <t>1</t>
  </si>
  <si>
    <t>3</t>
  </si>
  <si>
    <t>4</t>
  </si>
  <si>
    <t xml:space="preserve">в том числе: </t>
  </si>
  <si>
    <t xml:space="preserve">  НАЛОГОВЫЕ И НЕНАЛОГОВЫЕ ДОХОДЫ</t>
  </si>
  <si>
    <t xml:space="preserve">  Налог на доходы физических лиц</t>
  </si>
  <si>
    <t xml:space="preserve">  Акцизы по подакцизным товарам (продукции), производимым на территории Российской Федерации</t>
  </si>
  <si>
    <t xml:space="preserve">  Налог, взимаемый в связи с применением упрощенной системы налогообложения</t>
  </si>
  <si>
    <t xml:space="preserve">  Единый налог на вмененный доход для отдельных видов деятельности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</si>
  <si>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</si>
  <si>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</t>
  </si>
  <si>
    <t xml:space="preserve">  Налог на имущество физических лиц</t>
  </si>
  <si>
    <t xml:space="preserve">  Земельный налог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</si>
  <si>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</si>
  <si>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</si>
  <si>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 Платежи от государственных и муниципальных унитарных предприятий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</si>
  <si>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</si>
  <si>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Плата за негативное воздействие на окружающую среду</t>
  </si>
  <si>
    <t xml:space="preserve">  Доходы от оказания платных услуг (работ)</t>
  </si>
  <si>
    <t xml:space="preserve">  Доходы от компенсации затрат государства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</si>
  <si>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</si>
  <si>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</si>
  <si>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</si>
  <si>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</si>
  <si>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</si>
  <si>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</si>
  <si>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</si>
  <si>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</si>
  <si>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>Уточненный план на 2024 год</t>
  </si>
  <si>
    <t>Исполнено на 01.04.2024г</t>
  </si>
  <si>
    <t>851 400,0</t>
  </si>
  <si>
    <t>151 358,1</t>
  </si>
  <si>
    <t>46 292,0</t>
  </si>
  <si>
    <t>11 772,4</t>
  </si>
  <si>
    <t>22 500,0</t>
  </si>
  <si>
    <t>0</t>
  </si>
  <si>
    <t>22 709,0</t>
  </si>
  <si>
    <t>5 077,7</t>
  </si>
  <si>
    <t>9,8</t>
  </si>
  <si>
    <t>21 833,0</t>
  </si>
  <si>
    <t>126 448,0</t>
  </si>
  <si>
    <t>46 426,3</t>
  </si>
  <si>
    <t>13 200</t>
  </si>
  <si>
    <t>9 670,2</t>
  </si>
  <si>
    <t>1 098,7</t>
  </si>
  <si>
    <t>14 993,2</t>
  </si>
  <si>
    <t>12 030,0</t>
  </si>
  <si>
    <t>2 169,6</t>
  </si>
  <si>
    <t>58 608,2</t>
  </si>
  <si>
    <t>14 794,7</t>
  </si>
  <si>
    <t>72,8</t>
  </si>
  <si>
    <t>5,0</t>
  </si>
  <si>
    <t>1,0</t>
  </si>
  <si>
    <t>2 576,8</t>
  </si>
  <si>
    <t>731,8</t>
  </si>
  <si>
    <t>11 000,0</t>
  </si>
  <si>
    <t>56 488,0</t>
  </si>
  <si>
    <t>3 177,7</t>
  </si>
  <si>
    <t>14 258,5</t>
  </si>
  <si>
    <t>10,0</t>
  </si>
  <si>
    <t>471,5</t>
  </si>
  <si>
    <t>11 948,5</t>
  </si>
  <si>
    <t>710,6</t>
  </si>
  <si>
    <t>1 709,0</t>
  </si>
  <si>
    <t>6 551,9</t>
  </si>
  <si>
    <t>Штрафы,санкции, возмещение ущерба</t>
  </si>
  <si>
    <t>483,0</t>
  </si>
  <si>
    <t>653,3</t>
  </si>
  <si>
    <t>127 749,0</t>
  </si>
  <si>
    <t>31 937,1</t>
  </si>
  <si>
    <t>534 380,1</t>
  </si>
  <si>
    <t>60 254,5</t>
  </si>
  <si>
    <t>1 017 188,9</t>
  </si>
  <si>
    <t>252 618,8</t>
  </si>
  <si>
    <t>79 571,2</t>
  </si>
  <si>
    <t>22 472,3</t>
  </si>
  <si>
    <t>2 831,4</t>
  </si>
  <si>
    <t>3 849,6</t>
  </si>
  <si>
    <t>-2,8</t>
  </si>
  <si>
    <t>РАСХОДЫ БЮДЖЕТА - ВСЕГО</t>
  </si>
  <si>
    <t>Общегосударственные вопросы</t>
  </si>
  <si>
    <t>Национальная оборона</t>
  </si>
  <si>
    <t xml:space="preserve"> 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</si>
  <si>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</si>
  <si>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</si>
  <si>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</si>
  <si>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</si>
  <si>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</si>
  <si>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</si>
  <si>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</si>
  <si>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(муниципального) долга</t>
  </si>
  <si>
    <t>ДЕФИЦИТ-; ПРОФИЦИТ +</t>
  </si>
  <si>
    <t>ИСПОЛНЕНИЕ КОНСОЛИДИРОВАННОГО БЮДЖЕТА</t>
  </si>
  <si>
    <t>РОССОШАНСКОГО МУНИЦИПАЛЬНОГО РАЙОНА</t>
  </si>
  <si>
    <t>(ТЫС. РУБ.)</t>
  </si>
  <si>
    <t>Возврат остатков субсидий, субвенций и иных межбюджетных трансфертов, имеющих целевое назначение, прошлых лет</t>
  </si>
  <si>
    <t>ДОХОДЫ БЮДЖЕТА - ВСЕГО</t>
  </si>
  <si>
    <t>Прочие неналоговые доходы</t>
  </si>
  <si>
    <t>Прочие безвозмездные поступления</t>
  </si>
  <si>
    <t>Государственная пошлина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</si>
</sst>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24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7" fillId="0" borderId="1" xfId="12" applyNumberFormat="1" applyProtection="1">
      <alignment horizontal="left"/>
    </xf>
    <xf numFmtId="49" fontId="7" fillId="0" borderId="1" xfId="23" applyNumberFormat="1" applyProtection="1"/>
    <xf numFmtId="49" fontId="17" fillId="0" borderId="60" xfId="35" applyNumberFormat="1" applyFont="1" applyBorder="1" applyProtection="1">
      <alignment horizontal="center" vertical="center" wrapText="1"/>
    </xf>
    <xf numFmtId="0" fontId="17" fillId="0" borderId="60" xfId="46" applyNumberFormat="1" applyFont="1" applyBorder="1" applyProtection="1">
      <alignment horizontal="left" wrapText="1" indent="1"/>
    </xf>
    <xf numFmtId="49" fontId="17" fillId="0" borderId="60" xfId="48" applyNumberFormat="1" applyFont="1" applyBorder="1" applyProtection="1">
      <alignment horizontal="center"/>
    </xf>
    <xf numFmtId="49" fontId="17" fillId="0" borderId="60" xfId="55" applyNumberFormat="1" applyFont="1" applyBorder="1" applyProtection="1">
      <alignment horizontal="center"/>
    </xf>
    <xf numFmtId="165" fontId="17" fillId="0" borderId="60" xfId="55" applyNumberFormat="1" applyFont="1" applyBorder="1" applyProtection="1">
      <alignment horizontal="center"/>
    </xf>
    <xf numFmtId="0" fontId="0" fillId="0" borderId="1" xfId="0" applyBorder="1" applyProtection="1">
      <protection locked="0"/>
    </xf>
    <xf numFmtId="0" fontId="0" fillId="0" borderId="60" xfId="0" applyBorder="1" applyProtection="1">
      <protection locked="0"/>
    </xf>
    <xf numFmtId="0" fontId="19" fillId="0" borderId="60" xfId="19" applyNumberFormat="1" applyFont="1" applyBorder="1" applyProtection="1"/>
    <xf numFmtId="0" fontId="17" fillId="0" borderId="60" xfId="19" applyNumberFormat="1" applyFont="1" applyBorder="1" applyProtection="1"/>
    <xf numFmtId="0" fontId="20" fillId="0" borderId="60" xfId="0" applyFont="1" applyBorder="1" applyProtection="1">
      <protection locked="0"/>
    </xf>
    <xf numFmtId="0" fontId="20" fillId="0" borderId="60" xfId="0" applyFont="1" applyBorder="1" applyAlignment="1" applyProtection="1">
      <alignment wrapText="1"/>
      <protection locked="0"/>
    </xf>
    <xf numFmtId="0" fontId="21" fillId="0" borderId="60" xfId="0" applyFont="1" applyBorder="1" applyProtection="1">
      <protection locked="0"/>
    </xf>
    <xf numFmtId="0" fontId="18" fillId="0" borderId="1" xfId="12" applyNumberFormat="1" applyFont="1" applyProtection="1">
      <alignment horizontal="left"/>
    </xf>
    <xf numFmtId="49" fontId="19" fillId="0" borderId="60" xfId="35" applyFont="1" applyBorder="1">
      <alignment horizontal="center" vertical="center" wrapText="1"/>
    </xf>
    <xf numFmtId="49" fontId="19" fillId="0" borderId="60" xfId="37" applyNumberFormat="1" applyFont="1" applyBorder="1" applyProtection="1">
      <alignment horizontal="center" vertical="center" wrapText="1"/>
    </xf>
    <xf numFmtId="0" fontId="19" fillId="0" borderId="60" xfId="39" applyNumberFormat="1" applyFont="1" applyBorder="1" applyProtection="1">
      <alignment horizontal="left" wrapText="1"/>
    </xf>
    <xf numFmtId="165" fontId="19" fillId="0" borderId="60" xfId="41" applyNumberFormat="1" applyFont="1" applyBorder="1" applyProtection="1">
      <alignment horizontal="center"/>
    </xf>
    <xf numFmtId="0" fontId="17" fillId="0" borderId="60" xfId="53" applyNumberFormat="1" applyFont="1" applyBorder="1" applyAlignment="1" applyProtection="1">
      <alignment vertical="top" wrapText="1"/>
    </xf>
    <xf numFmtId="165" fontId="19" fillId="0" borderId="60" xfId="57" applyNumberFormat="1" applyFont="1" applyBorder="1" applyAlignment="1" applyProtection="1">
      <alignment horizontal="center"/>
    </xf>
    <xf numFmtId="4" fontId="17" fillId="0" borderId="60" xfId="19" applyNumberFormat="1" applyFont="1" applyBorder="1" applyAlignment="1" applyProtection="1">
      <alignment horizontal="center"/>
    </xf>
    <xf numFmtId="0" fontId="20" fillId="0" borderId="60" xfId="0" applyFont="1" applyBorder="1" applyAlignment="1" applyProtection="1">
      <alignment horizontal="center"/>
      <protection locked="0"/>
    </xf>
    <xf numFmtId="4" fontId="20" fillId="0" borderId="60" xfId="0" applyNumberFormat="1" applyFont="1" applyBorder="1" applyAlignment="1" applyProtection="1">
      <alignment horizontal="center"/>
      <protection locked="0"/>
    </xf>
    <xf numFmtId="4" fontId="20" fillId="0" borderId="60" xfId="0" applyNumberFormat="1" applyFont="1" applyBorder="1" applyAlignment="1" applyProtection="1">
      <alignment horizontal="center" vertical="center"/>
      <protection locked="0"/>
    </xf>
    <xf numFmtId="3" fontId="20" fillId="0" borderId="60" xfId="0" applyNumberFormat="1" applyFont="1" applyBorder="1" applyAlignment="1" applyProtection="1">
      <alignment horizontal="center"/>
      <protection locked="0"/>
    </xf>
    <xf numFmtId="49" fontId="21" fillId="0" borderId="60" xfId="0" applyNumberFormat="1" applyFont="1" applyBorder="1" applyAlignment="1" applyProtection="1">
      <alignment horizontal="center"/>
      <protection locked="0"/>
    </xf>
    <xf numFmtId="0" fontId="22" fillId="0" borderId="1" xfId="7" applyNumberFormat="1" applyFont="1" applyAlignment="1" applyProtection="1">
      <alignment horizontal="center"/>
    </xf>
    <xf numFmtId="0" fontId="23" fillId="0" borderId="0" xfId="0" applyFont="1" applyAlignment="1">
      <alignment horizontal="center"/>
    </xf>
    <xf numFmtId="0" fontId="22" fillId="0" borderId="1" xfId="5" applyNumberFormat="1" applyFont="1" applyAlignment="1" applyProtection="1">
      <alignment horizontal="center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50"/>
  <sheetViews>
    <sheetView tabSelected="1" topLeftCell="A34" zoomScale="85" zoomScaleNormal="85" zoomScaleSheetLayoutView="70" zoomScalePageLayoutView="70" workbookViewId="0">
      <selection activeCell="F57" sqref="F57"/>
    </sheetView>
  </sheetViews>
  <sheetFormatPr defaultRowHeight="15" x14ac:dyDescent="0.25"/>
  <cols>
    <col min="1" max="1" width="65.5703125" style="1" customWidth="1"/>
    <col min="2" max="2" width="18.140625" style="1" customWidth="1"/>
    <col min="3" max="3" width="18.42578125" style="1" customWidth="1"/>
    <col min="4" max="16384" width="9.140625" style="1"/>
  </cols>
  <sheetData>
    <row r="1" spans="1:3" ht="3" customHeight="1" x14ac:dyDescent="0.25">
      <c r="A1" s="3"/>
      <c r="B1" s="4"/>
      <c r="C1" s="4"/>
    </row>
    <row r="2" spans="1:3" ht="21" customHeight="1" x14ac:dyDescent="0.3">
      <c r="A2" s="30" t="s">
        <v>93</v>
      </c>
      <c r="B2" s="31"/>
      <c r="C2" s="31"/>
    </row>
    <row r="3" spans="1:3" ht="21" customHeight="1" x14ac:dyDescent="0.3">
      <c r="A3" s="32" t="s">
        <v>94</v>
      </c>
      <c r="B3" s="31"/>
      <c r="C3" s="31"/>
    </row>
    <row r="4" spans="1:3" ht="24.75" customHeight="1" x14ac:dyDescent="0.25">
      <c r="A4" s="2"/>
      <c r="B4" s="3"/>
      <c r="C4" s="17" t="s">
        <v>95</v>
      </c>
    </row>
    <row r="5" spans="1:3" ht="73.5" customHeight="1" x14ac:dyDescent="0.25">
      <c r="A5" s="18" t="s">
        <v>0</v>
      </c>
      <c r="B5" s="19" t="s">
        <v>29</v>
      </c>
      <c r="C5" s="19" t="s">
        <v>30</v>
      </c>
    </row>
    <row r="6" spans="1:3" ht="18.75" customHeight="1" x14ac:dyDescent="0.25">
      <c r="A6" s="5" t="s">
        <v>1</v>
      </c>
      <c r="B6" s="5" t="s">
        <v>2</v>
      </c>
      <c r="C6" s="5" t="s">
        <v>3</v>
      </c>
    </row>
    <row r="7" spans="1:3" ht="21.75" customHeight="1" x14ac:dyDescent="0.25">
      <c r="A7" s="20" t="s">
        <v>97</v>
      </c>
      <c r="B7" s="21">
        <f>B9+B30</f>
        <v>3009017.5999999996</v>
      </c>
      <c r="C7" s="21">
        <f>C9+C30</f>
        <v>667077.80000000005</v>
      </c>
    </row>
    <row r="8" spans="1:3" ht="15" customHeight="1" x14ac:dyDescent="0.25">
      <c r="A8" s="6" t="s">
        <v>4</v>
      </c>
      <c r="B8" s="7"/>
      <c r="C8" s="7"/>
    </row>
    <row r="9" spans="1:3" ht="21.75" customHeight="1" x14ac:dyDescent="0.25">
      <c r="A9" s="22" t="s">
        <v>5</v>
      </c>
      <c r="B9" s="9">
        <f>B10+B11+B12+B13+B14+B15+B16+B17+B18+B19+B20+B21+B22+B23+B24+B25+B26+B27+B28+B29</f>
        <v>1247297</v>
      </c>
      <c r="C9" s="9">
        <f>C10+C11+C12+C13+C14+C15+C16+C17+C18+C19+C20+C21+C22+C23+C24+C25+C26+C27+C28+C29</f>
        <v>295948.3</v>
      </c>
    </row>
    <row r="10" spans="1:3" ht="18" customHeight="1" x14ac:dyDescent="0.25">
      <c r="A10" s="22" t="s">
        <v>6</v>
      </c>
      <c r="B10" s="8" t="s">
        <v>31</v>
      </c>
      <c r="C10" s="8" t="s">
        <v>32</v>
      </c>
    </row>
    <row r="11" spans="1:3" ht="39" customHeight="1" x14ac:dyDescent="0.25">
      <c r="A11" s="22" t="s">
        <v>7</v>
      </c>
      <c r="B11" s="8" t="s">
        <v>33</v>
      </c>
      <c r="C11" s="8" t="s">
        <v>34</v>
      </c>
    </row>
    <row r="12" spans="1:3" ht="31.5" x14ac:dyDescent="0.25">
      <c r="A12" s="22" t="s">
        <v>8</v>
      </c>
      <c r="B12" s="8" t="s">
        <v>35</v>
      </c>
      <c r="C12" s="8" t="s">
        <v>38</v>
      </c>
    </row>
    <row r="13" spans="1:3" ht="31.5" x14ac:dyDescent="0.25">
      <c r="A13" s="22" t="s">
        <v>9</v>
      </c>
      <c r="B13" s="8" t="s">
        <v>36</v>
      </c>
      <c r="C13" s="8" t="s">
        <v>39</v>
      </c>
    </row>
    <row r="14" spans="1:3" ht="20.25" customHeight="1" x14ac:dyDescent="0.25">
      <c r="A14" s="22" t="s">
        <v>10</v>
      </c>
      <c r="B14" s="8" t="s">
        <v>37</v>
      </c>
      <c r="C14" s="8" t="s">
        <v>42</v>
      </c>
    </row>
    <row r="15" spans="1:3" ht="31.5" x14ac:dyDescent="0.25">
      <c r="A15" s="22" t="s">
        <v>11</v>
      </c>
      <c r="B15" s="8" t="s">
        <v>43</v>
      </c>
      <c r="C15" s="8" t="s">
        <v>44</v>
      </c>
    </row>
    <row r="16" spans="1:3" ht="20.25" customHeight="1" x14ac:dyDescent="0.25">
      <c r="A16" s="22" t="s">
        <v>12</v>
      </c>
      <c r="B16" s="8" t="s">
        <v>40</v>
      </c>
      <c r="C16" s="8" t="s">
        <v>45</v>
      </c>
    </row>
    <row r="17" spans="1:3" ht="19.5" customHeight="1" x14ac:dyDescent="0.25">
      <c r="A17" s="22" t="s">
        <v>13</v>
      </c>
      <c r="B17" s="8" t="s">
        <v>41</v>
      </c>
      <c r="C17" s="8" t="s">
        <v>46</v>
      </c>
    </row>
    <row r="18" spans="1:3" ht="18.75" customHeight="1" x14ac:dyDescent="0.25">
      <c r="A18" s="22" t="s">
        <v>100</v>
      </c>
      <c r="B18" s="8" t="s">
        <v>47</v>
      </c>
      <c r="C18" s="8" t="s">
        <v>48</v>
      </c>
    </row>
    <row r="19" spans="1:3" ht="110.25" x14ac:dyDescent="0.25">
      <c r="A19" s="22" t="s">
        <v>14</v>
      </c>
      <c r="B19" s="8" t="s">
        <v>49</v>
      </c>
      <c r="C19" s="8" t="s">
        <v>50</v>
      </c>
    </row>
    <row r="20" spans="1:3" ht="51" customHeight="1" x14ac:dyDescent="0.25">
      <c r="A20" s="22" t="s">
        <v>15</v>
      </c>
      <c r="B20" s="8" t="s">
        <v>36</v>
      </c>
      <c r="C20" s="8" t="s">
        <v>51</v>
      </c>
    </row>
    <row r="21" spans="1:3" ht="31.5" x14ac:dyDescent="0.25">
      <c r="A21" s="22" t="s">
        <v>16</v>
      </c>
      <c r="B21" s="8" t="s">
        <v>52</v>
      </c>
      <c r="C21" s="8" t="s">
        <v>53</v>
      </c>
    </row>
    <row r="22" spans="1:3" ht="99" customHeight="1" x14ac:dyDescent="0.25">
      <c r="A22" s="22" t="s">
        <v>17</v>
      </c>
      <c r="B22" s="8" t="s">
        <v>54</v>
      </c>
      <c r="C22" s="8" t="s">
        <v>55</v>
      </c>
    </row>
    <row r="23" spans="1:3" ht="31.5" x14ac:dyDescent="0.25">
      <c r="A23" s="22" t="s">
        <v>18</v>
      </c>
      <c r="B23" s="8" t="s">
        <v>56</v>
      </c>
      <c r="C23" s="8" t="s">
        <v>58</v>
      </c>
    </row>
    <row r="24" spans="1:3" ht="21.75" customHeight="1" x14ac:dyDescent="0.25">
      <c r="A24" s="22" t="s">
        <v>19</v>
      </c>
      <c r="B24" s="8" t="s">
        <v>57</v>
      </c>
      <c r="C24" s="8" t="s">
        <v>59</v>
      </c>
    </row>
    <row r="25" spans="1:3" ht="19.5" customHeight="1" x14ac:dyDescent="0.25">
      <c r="A25" s="22" t="s">
        <v>20</v>
      </c>
      <c r="B25" s="8" t="s">
        <v>52</v>
      </c>
      <c r="C25" s="8" t="s">
        <v>61</v>
      </c>
    </row>
    <row r="26" spans="1:3" ht="47.25" x14ac:dyDescent="0.25">
      <c r="A26" s="22" t="s">
        <v>21</v>
      </c>
      <c r="B26" s="8" t="s">
        <v>60</v>
      </c>
      <c r="C26" s="8" t="s">
        <v>62</v>
      </c>
    </row>
    <row r="27" spans="1:3" ht="81" customHeight="1" x14ac:dyDescent="0.25">
      <c r="A27" s="22" t="s">
        <v>22</v>
      </c>
      <c r="B27" s="8" t="s">
        <v>36</v>
      </c>
      <c r="C27" s="8" t="s">
        <v>63</v>
      </c>
    </row>
    <row r="28" spans="1:3" ht="19.5" customHeight="1" x14ac:dyDescent="0.25">
      <c r="A28" s="22" t="s">
        <v>66</v>
      </c>
      <c r="B28" s="8" t="s">
        <v>64</v>
      </c>
      <c r="C28" s="8" t="s">
        <v>65</v>
      </c>
    </row>
    <row r="29" spans="1:3" ht="26.25" customHeight="1" x14ac:dyDescent="0.25">
      <c r="A29" s="22" t="s">
        <v>98</v>
      </c>
      <c r="B29" s="8" t="s">
        <v>67</v>
      </c>
      <c r="C29" s="8" t="s">
        <v>68</v>
      </c>
    </row>
    <row r="30" spans="1:3" ht="21.75" customHeight="1" x14ac:dyDescent="0.25">
      <c r="A30" s="22" t="s">
        <v>23</v>
      </c>
      <c r="B30" s="9">
        <f>B31+B36+B37</f>
        <v>1761720.5999999999</v>
      </c>
      <c r="C30" s="9">
        <f>C31+C36+C37</f>
        <v>371129.5</v>
      </c>
    </row>
    <row r="31" spans="1:3" ht="47.25" x14ac:dyDescent="0.25">
      <c r="A31" s="22" t="s">
        <v>24</v>
      </c>
      <c r="B31" s="9">
        <f>B32+B33+B34+B35</f>
        <v>1758889.2</v>
      </c>
      <c r="C31" s="9">
        <f>C32+C33+C34+C35</f>
        <v>367282.7</v>
      </c>
    </row>
    <row r="32" spans="1:3" ht="31.5" x14ac:dyDescent="0.25">
      <c r="A32" s="22" t="s">
        <v>25</v>
      </c>
      <c r="B32" s="8" t="s">
        <v>69</v>
      </c>
      <c r="C32" s="8" t="s">
        <v>70</v>
      </c>
    </row>
    <row r="33" spans="1:163" ht="31.5" x14ac:dyDescent="0.25">
      <c r="A33" s="22" t="s">
        <v>26</v>
      </c>
      <c r="B33" s="8" t="s">
        <v>71</v>
      </c>
      <c r="C33" s="8" t="s">
        <v>72</v>
      </c>
    </row>
    <row r="34" spans="1:163" ht="31.5" x14ac:dyDescent="0.25">
      <c r="A34" s="22" t="s">
        <v>27</v>
      </c>
      <c r="B34" s="8" t="s">
        <v>73</v>
      </c>
      <c r="C34" s="8" t="s">
        <v>74</v>
      </c>
    </row>
    <row r="35" spans="1:163" ht="15.75" x14ac:dyDescent="0.25">
      <c r="A35" s="22" t="s">
        <v>28</v>
      </c>
      <c r="B35" s="8" t="s">
        <v>75</v>
      </c>
      <c r="C35" s="8" t="s">
        <v>76</v>
      </c>
    </row>
    <row r="36" spans="1:163" ht="21.75" customHeight="1" x14ac:dyDescent="0.25">
      <c r="A36" s="22" t="s">
        <v>99</v>
      </c>
      <c r="B36" s="8" t="s">
        <v>77</v>
      </c>
      <c r="C36" s="8" t="s">
        <v>78</v>
      </c>
    </row>
    <row r="37" spans="1:163" s="10" customFormat="1" ht="47.25" x14ac:dyDescent="0.25">
      <c r="A37" s="22" t="s">
        <v>96</v>
      </c>
      <c r="B37" s="8" t="s">
        <v>36</v>
      </c>
      <c r="C37" s="8" t="s">
        <v>79</v>
      </c>
    </row>
    <row r="38" spans="1:163" s="11" customFormat="1" ht="24.75" customHeight="1" x14ac:dyDescent="0.25">
      <c r="A38" s="12" t="s">
        <v>80</v>
      </c>
      <c r="B38" s="23">
        <f>B39+B40+B41+B42+B43+B44+B45+B46+B47+B48+B49</f>
        <v>3033089.8000000003</v>
      </c>
      <c r="C38" s="23">
        <f>SUM(C39:C49)</f>
        <v>538156.20000000007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</row>
    <row r="39" spans="1:163" s="11" customFormat="1" ht="24.75" customHeight="1" x14ac:dyDescent="0.25">
      <c r="A39" s="13" t="s">
        <v>81</v>
      </c>
      <c r="B39" s="24">
        <v>279698.90000000002</v>
      </c>
      <c r="C39" s="24">
        <v>61955.8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</row>
    <row r="40" spans="1:163" s="11" customFormat="1" ht="24.75" customHeight="1" x14ac:dyDescent="0.25">
      <c r="A40" s="14" t="s">
        <v>82</v>
      </c>
      <c r="B40" s="26">
        <v>3482</v>
      </c>
      <c r="C40" s="25">
        <v>891.8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</row>
    <row r="41" spans="1:163" s="11" customFormat="1" ht="30" customHeight="1" x14ac:dyDescent="0.25">
      <c r="A41" s="15" t="s">
        <v>83</v>
      </c>
      <c r="B41" s="26">
        <v>35956</v>
      </c>
      <c r="C41" s="26">
        <v>7043.1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</row>
    <row r="42" spans="1:163" s="11" customFormat="1" ht="24.75" customHeight="1" x14ac:dyDescent="0.25">
      <c r="A42" s="14" t="s">
        <v>84</v>
      </c>
      <c r="B42" s="26">
        <v>358754.4</v>
      </c>
      <c r="C42" s="26">
        <v>21972.9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</row>
    <row r="43" spans="1:163" s="11" customFormat="1" ht="24.75" customHeight="1" x14ac:dyDescent="0.25">
      <c r="A43" s="14" t="s">
        <v>85</v>
      </c>
      <c r="B43" s="26">
        <v>348008.3</v>
      </c>
      <c r="C43" s="26">
        <v>42359.6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</row>
    <row r="44" spans="1:163" s="11" customFormat="1" ht="24.75" customHeight="1" x14ac:dyDescent="0.25">
      <c r="A44" s="14" t="s">
        <v>86</v>
      </c>
      <c r="B44" s="25">
        <v>0</v>
      </c>
      <c r="C44" s="25">
        <v>0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</row>
    <row r="45" spans="1:163" s="11" customFormat="1" ht="24.75" customHeight="1" x14ac:dyDescent="0.25">
      <c r="A45" s="14" t="s">
        <v>87</v>
      </c>
      <c r="B45" s="27">
        <v>1669544.5</v>
      </c>
      <c r="C45" s="26">
        <v>333241.7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</row>
    <row r="46" spans="1:163" s="11" customFormat="1" ht="24.75" customHeight="1" x14ac:dyDescent="0.25">
      <c r="A46" s="14" t="s">
        <v>88</v>
      </c>
      <c r="B46" s="26">
        <v>239319.8</v>
      </c>
      <c r="C46" s="26">
        <v>43792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</row>
    <row r="47" spans="1:163" s="11" customFormat="1" ht="24.75" customHeight="1" x14ac:dyDescent="0.25">
      <c r="A47" s="14" t="s">
        <v>89</v>
      </c>
      <c r="B47" s="26">
        <v>54495.6</v>
      </c>
      <c r="C47" s="28">
        <v>18490.8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</row>
    <row r="48" spans="1:163" s="11" customFormat="1" ht="24.75" customHeight="1" x14ac:dyDescent="0.25">
      <c r="A48" s="14" t="s">
        <v>90</v>
      </c>
      <c r="B48" s="26">
        <v>43632.2</v>
      </c>
      <c r="C48" s="26">
        <v>8408.5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</row>
    <row r="49" spans="1:163" s="11" customFormat="1" ht="40.5" customHeight="1" x14ac:dyDescent="0.25">
      <c r="A49" s="15" t="s">
        <v>91</v>
      </c>
      <c r="B49" s="25">
        <v>198.1</v>
      </c>
      <c r="C49" s="25"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</row>
    <row r="50" spans="1:163" s="11" customFormat="1" ht="24.75" customHeight="1" x14ac:dyDescent="0.25">
      <c r="A50" s="16" t="s">
        <v>92</v>
      </c>
      <c r="B50" s="29">
        <f>B7-B38</f>
        <v>-24072.200000000652</v>
      </c>
      <c r="C50" s="29">
        <f>C7-C38</f>
        <v>128921.59999999998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</row>
  </sheetData>
  <mergeCells count="2">
    <mergeCell ref="A2:C2"/>
    <mergeCell ref="A3:C3"/>
  </mergeCells>
  <pageMargins left="0" right="0" top="0" bottom="0" header="0" footer="0"/>
  <pageSetup paperSize="9" scale="95" fitToWidth="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3122321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4DF2020-CE48-471E-A3AF-ED84C52702B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консолид бюджет</vt:lpstr>
      <vt:lpstr>'консолид бюджет'!Заголовки_для_печати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WIN-VI3L725SP54\Buh</dc:creator>
  <cp:lastModifiedBy>Buh</cp:lastModifiedBy>
  <cp:lastPrinted>2024-04-19T06:28:14Z</cp:lastPrinted>
  <dcterms:created xsi:type="dcterms:W3CDTF">2024-04-09T06:42:20Z</dcterms:created>
  <dcterms:modified xsi:type="dcterms:W3CDTF">2024-04-19T06:28:32Z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0503317G_20220101_2.xlsx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rosh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